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C:\Users\cemelo\OneDrive\My Lions\Distrito LD1\2023 2024 Celso Ferri\Plano Estrategico\"/>
    </mc:Choice>
  </mc:AlternateContent>
  <xr:revisionPtr revIDLastSave="0" documentId="8_{D39D62E8-B237-44A1-9E4B-0C5D7A03C12B}" xr6:coauthVersionLast="47" xr6:coauthVersionMax="47" xr10:uidLastSave="{00000000-0000-0000-0000-000000000000}"/>
  <bookViews>
    <workbookView xWindow="-96" yWindow="-96" windowWidth="23232" windowHeight="13872" activeTab="1" xr2:uid="{00000000-000D-0000-FFFF-FFFF00000000}"/>
  </bookViews>
  <sheets>
    <sheet name="INDICADORES ACOMPANHAMENTO" sheetId="4" r:id="rId1"/>
    <sheet name="INDICADORES PLANO DE AÇÃO" sheetId="1" r:id="rId2"/>
  </sheets>
  <definedNames>
    <definedName name="_Hlk73461431" localSheetId="0">'INDICADORES ACOMPANHAMENTO'!#REF!</definedName>
    <definedName name="_Hlk73461431" localSheetId="1">'INDICADORES PLANO DE AÇÃO'!#REF!</definedName>
    <definedName name="_xlnm.Print_Area" localSheetId="0">'INDICADORES ACOMPANHAMENTO'!$B$2:$T$71</definedName>
    <definedName name="_xlnm.Print_Area" localSheetId="1">'INDICADORES PLANO DE AÇÃO'!$C$1:$H$62</definedName>
    <definedName name="_xlnm.Print_Titles" localSheetId="0">'INDICADORES ACOMPANHAMENTO'!$2:$3</definedName>
    <definedName name="_xlnm.Print_Titles" localSheetId="1">'INDICADORES PLANO DE AÇÃO'!$1:$2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8" i="4" l="1"/>
  <c r="D48" i="4"/>
  <c r="E48" i="4"/>
  <c r="C60" i="4"/>
  <c r="D60" i="4"/>
  <c r="E60" i="4"/>
  <c r="E54" i="4"/>
  <c r="C54" i="4"/>
  <c r="D54" i="4"/>
  <c r="I42" i="4"/>
  <c r="J42" i="4" s="1"/>
  <c r="K42" i="4" s="1"/>
  <c r="L42" i="4" s="1"/>
  <c r="M42" i="4" s="1"/>
  <c r="N42" i="4" s="1"/>
  <c r="O42" i="4" s="1"/>
  <c r="P42" i="4" s="1"/>
  <c r="Q42" i="4" s="1"/>
  <c r="R42" i="4" s="1"/>
  <c r="E52" i="4"/>
  <c r="D52" i="4"/>
  <c r="C52" i="4"/>
  <c r="E50" i="4"/>
  <c r="D50" i="4"/>
  <c r="C50" i="4"/>
  <c r="E46" i="4"/>
  <c r="D46" i="4"/>
  <c r="C46" i="4"/>
  <c r="D44" i="4"/>
  <c r="E44" i="4"/>
  <c r="C44" i="4"/>
  <c r="E42" i="4"/>
  <c r="D42" i="4"/>
  <c r="C42" i="4"/>
  <c r="E62" i="4" l="1"/>
  <c r="E58" i="4"/>
  <c r="E56" i="4"/>
  <c r="D56" i="4"/>
  <c r="D58" i="4"/>
  <c r="D62" i="4"/>
  <c r="C56" i="4"/>
  <c r="C58" i="4"/>
  <c r="C62" i="4"/>
  <c r="I36" i="4"/>
  <c r="J36" i="4" s="1"/>
  <c r="K36" i="4" s="1"/>
  <c r="L36" i="4" s="1"/>
  <c r="M36" i="4" s="1"/>
  <c r="N36" i="4" s="1"/>
  <c r="O36" i="4" s="1"/>
  <c r="P36" i="4" s="1"/>
  <c r="Q36" i="4" s="1"/>
  <c r="R36" i="4" s="1"/>
  <c r="I38" i="4"/>
  <c r="J38" i="4" s="1"/>
  <c r="K38" i="4" s="1"/>
  <c r="L38" i="4" s="1"/>
  <c r="M38" i="4" s="1"/>
  <c r="N38" i="4" s="1"/>
  <c r="O38" i="4" s="1"/>
  <c r="P38" i="4" s="1"/>
  <c r="Q38" i="4" s="1"/>
  <c r="R38" i="4" s="1"/>
  <c r="I32" i="4"/>
  <c r="J32" i="4" s="1"/>
  <c r="K32" i="4" s="1"/>
  <c r="L32" i="4" s="1"/>
  <c r="M32" i="4" s="1"/>
  <c r="N32" i="4" s="1"/>
  <c r="O32" i="4" s="1"/>
  <c r="P32" i="4" s="1"/>
  <c r="Q32" i="4" s="1"/>
  <c r="R32" i="4" s="1"/>
  <c r="I34" i="4"/>
  <c r="J34" i="4" s="1"/>
  <c r="K34" i="4" s="1"/>
  <c r="L34" i="4" s="1"/>
  <c r="M34" i="4" s="1"/>
  <c r="N34" i="4" s="1"/>
  <c r="O34" i="4" s="1"/>
  <c r="P34" i="4" s="1"/>
  <c r="Q34" i="4" s="1"/>
  <c r="R34" i="4" s="1"/>
  <c r="I30" i="4"/>
  <c r="J30" i="4" s="1"/>
  <c r="K30" i="4" s="1"/>
  <c r="L30" i="4" s="1"/>
  <c r="M30" i="4" s="1"/>
  <c r="N30" i="4" s="1"/>
  <c r="O30" i="4" s="1"/>
  <c r="P30" i="4" s="1"/>
  <c r="Q30" i="4" s="1"/>
  <c r="R30" i="4" s="1"/>
  <c r="I26" i="4"/>
  <c r="J26" i="4" s="1"/>
  <c r="K26" i="4" s="1"/>
  <c r="L26" i="4" s="1"/>
  <c r="M26" i="4" s="1"/>
  <c r="N26" i="4" s="1"/>
  <c r="O26" i="4" s="1"/>
  <c r="P26" i="4" s="1"/>
  <c r="Q26" i="4" s="1"/>
  <c r="R26" i="4" s="1"/>
  <c r="I24" i="4"/>
  <c r="J24" i="4" s="1"/>
  <c r="K24" i="4" s="1"/>
  <c r="L24" i="4" s="1"/>
  <c r="M24" i="4" s="1"/>
  <c r="N24" i="4" s="1"/>
  <c r="O24" i="4" s="1"/>
  <c r="P24" i="4" s="1"/>
  <c r="Q24" i="4" s="1"/>
  <c r="R24" i="4" s="1"/>
  <c r="I22" i="4"/>
  <c r="J22" i="4" s="1"/>
  <c r="K22" i="4" s="1"/>
  <c r="L22" i="4" s="1"/>
  <c r="M22" i="4" s="1"/>
  <c r="N22" i="4" s="1"/>
  <c r="O22" i="4" s="1"/>
  <c r="P22" i="4" s="1"/>
  <c r="Q22" i="4" s="1"/>
  <c r="R22" i="4" s="1"/>
  <c r="D16" i="4"/>
  <c r="D18" i="4"/>
  <c r="D20" i="4"/>
  <c r="D22" i="4"/>
  <c r="D24" i="4"/>
  <c r="D26" i="4"/>
  <c r="D28" i="4"/>
  <c r="D30" i="4"/>
  <c r="D32" i="4"/>
  <c r="D34" i="4"/>
  <c r="D36" i="4"/>
  <c r="D38" i="4"/>
  <c r="C14" i="4"/>
  <c r="C16" i="4"/>
  <c r="C18" i="4"/>
  <c r="C20" i="4"/>
  <c r="C22" i="4"/>
  <c r="C24" i="4"/>
  <c r="C26" i="4"/>
  <c r="C28" i="4"/>
  <c r="C30" i="4"/>
  <c r="C32" i="4"/>
  <c r="C34" i="4"/>
  <c r="C36" i="4"/>
  <c r="C38" i="4"/>
  <c r="E28" i="4"/>
  <c r="E30" i="4"/>
  <c r="E32" i="4"/>
  <c r="E34" i="4"/>
  <c r="E36" i="4"/>
  <c r="E38" i="4"/>
  <c r="E18" i="4"/>
  <c r="E20" i="4"/>
  <c r="E22" i="4"/>
  <c r="E24" i="4"/>
  <c r="E26" i="4"/>
  <c r="E16" i="4"/>
  <c r="E14" i="4"/>
  <c r="I16" i="4"/>
  <c r="J16" i="4" s="1"/>
  <c r="K16" i="4" s="1"/>
  <c r="L16" i="4" s="1"/>
  <c r="M16" i="4" s="1"/>
  <c r="N16" i="4" s="1"/>
  <c r="O16" i="4" s="1"/>
  <c r="P16" i="4" s="1"/>
  <c r="Q16" i="4" s="1"/>
  <c r="R16" i="4" s="1"/>
  <c r="I14" i="4"/>
  <c r="J14" i="4" s="1"/>
  <c r="K14" i="4" s="1"/>
  <c r="L14" i="4" s="1"/>
  <c r="M14" i="4" s="1"/>
  <c r="N14" i="4" s="1"/>
  <c r="O14" i="4" s="1"/>
  <c r="P14" i="4" s="1"/>
  <c r="Q14" i="4" s="1"/>
  <c r="R14" i="4" s="1"/>
  <c r="D14" i="4"/>
  <c r="C12" i="4"/>
  <c r="D12" i="4"/>
  <c r="E12" i="4"/>
  <c r="C10" i="4"/>
  <c r="D10" i="4"/>
  <c r="E10" i="4"/>
  <c r="D8" i="4"/>
  <c r="E8" i="4"/>
  <c r="C8" i="4"/>
  <c r="E6" i="4"/>
  <c r="D6" i="4"/>
  <c r="C6" i="4"/>
  <c r="D4" i="4"/>
  <c r="E4" i="4"/>
  <c r="C4" i="4"/>
  <c r="Q72" i="4" l="1"/>
  <c r="S71" i="4" s="1"/>
  <c r="S70" i="4" l="1"/>
  <c r="S69" i="4"/>
  <c r="R66" i="4" l="1"/>
</calcChain>
</file>

<file path=xl/sharedStrings.xml><?xml version="1.0" encoding="utf-8"?>
<sst xmlns="http://schemas.openxmlformats.org/spreadsheetml/2006/main" count="200" uniqueCount="110">
  <si>
    <t>SQ</t>
  </si>
  <si>
    <t>Ingresso de LEOS como associados de Lions</t>
  </si>
  <si>
    <t>Fundação de novos clubes de Lions</t>
  </si>
  <si>
    <t>Fundação de novos clubes de LEOS</t>
  </si>
  <si>
    <t>Fundação de Nucleos de Lions Clubes</t>
  </si>
  <si>
    <t>INDICADORES</t>
  </si>
  <si>
    <t>UNIDADE</t>
  </si>
  <si>
    <t>META</t>
  </si>
  <si>
    <t>nº Relatórios</t>
  </si>
  <si>
    <t>nº Pessoas</t>
  </si>
  <si>
    <t>IND</t>
  </si>
  <si>
    <t>nº associados</t>
  </si>
  <si>
    <t>% satisfeitos</t>
  </si>
  <si>
    <t>nº clubes</t>
  </si>
  <si>
    <t>nº eventos</t>
  </si>
  <si>
    <t>% presidentes</t>
  </si>
  <si>
    <t>% diregentes</t>
  </si>
  <si>
    <t>P/R</t>
  </si>
  <si>
    <t>R</t>
  </si>
  <si>
    <t>P</t>
  </si>
  <si>
    <t>ago</t>
  </si>
  <si>
    <t>set</t>
  </si>
  <si>
    <t>out</t>
  </si>
  <si>
    <t>jul</t>
  </si>
  <si>
    <t>nov</t>
  </si>
  <si>
    <t>dez</t>
  </si>
  <si>
    <t>jan</t>
  </si>
  <si>
    <t>fev</t>
  </si>
  <si>
    <t>mar</t>
  </si>
  <si>
    <t>abr</t>
  </si>
  <si>
    <t>mai</t>
  </si>
  <si>
    <t>jun</t>
  </si>
  <si>
    <t>LEGENDA</t>
  </si>
  <si>
    <t>Quanto Maior o valor melhor o resultado</t>
  </si>
  <si>
    <t>P=</t>
  </si>
  <si>
    <t>R=</t>
  </si>
  <si>
    <t>resultado Previsto (meta mensal)</t>
  </si>
  <si>
    <t>Realizado (resultado apurado mensalmente)</t>
  </si>
  <si>
    <t>h/H</t>
  </si>
  <si>
    <t>nº atividades</t>
  </si>
  <si>
    <t>STATUS</t>
  </si>
  <si>
    <t>FELICIDADE</t>
  </si>
  <si>
    <t>TRISTEZA</t>
  </si>
  <si>
    <t>Resultado sob controle - Meta atingida</t>
  </si>
  <si>
    <t>Resultado com tendência de não atingir a Meta</t>
  </si>
  <si>
    <t>Resultado fora de controle - Meta não atingida</t>
  </si>
  <si>
    <t>pessoas</t>
  </si>
  <si>
    <t>US$ (mil)</t>
  </si>
  <si>
    <t xml:space="preserve">INDICE GERAL DE DESEMPENHO = </t>
  </si>
  <si>
    <t xml:space="preserve">Eventos escola de Leonismo </t>
  </si>
  <si>
    <t>Treinamento presidente, secretário e tesoureiro</t>
  </si>
  <si>
    <t>Número de baixa de associados do Distrito</t>
  </si>
  <si>
    <t xml:space="preserve">Satisfação dos associados do Distrito </t>
  </si>
  <si>
    <t xml:space="preserve">Ingresso de novos associados Lions </t>
  </si>
  <si>
    <t>Relatório trimestral do GAT Registrados em MyLion</t>
  </si>
  <si>
    <t>Aumento de MJF no Distrito LD-1 (registrados MyLions)</t>
  </si>
  <si>
    <t>nº  MJF</t>
  </si>
  <si>
    <t>Pessoas atendidas pelo serviço - registrados MyLion</t>
  </si>
  <si>
    <t>Atividades de serviços concluidas - Registrados MyLion</t>
  </si>
  <si>
    <t>Horas de voluntariado - Registradas MyLion</t>
  </si>
  <si>
    <t>Fundos angariados - Registrados MyLion</t>
  </si>
  <si>
    <t>Registro no MyLION das atividades dos Clubes (%)</t>
  </si>
  <si>
    <t>nº projetos</t>
  </si>
  <si>
    <t xml:space="preserve">   INDIFERENÇA</t>
  </si>
  <si>
    <t>INDICADORES E METAS DISTRITO LD-1 AL 2023/2024</t>
  </si>
  <si>
    <t>ESTRATÉGIAS</t>
  </si>
  <si>
    <t>ME</t>
  </si>
  <si>
    <t>PLANO DE AÇÃO</t>
  </si>
  <si>
    <t>O QUE</t>
  </si>
  <si>
    <t>COMO</t>
  </si>
  <si>
    <t>Aumentar o número de associados</t>
  </si>
  <si>
    <t>Melhorar o planejamento</t>
  </si>
  <si>
    <t>Preparar novas lideranças</t>
  </si>
  <si>
    <t>Programar treinamento periódico para lideranças</t>
  </si>
  <si>
    <t>Incentivar a fundação de clubes incluindo de interesse especiais</t>
  </si>
  <si>
    <t>Clubes com plano de metas definido e formaizado</t>
  </si>
  <si>
    <t>% de Clubes</t>
  </si>
  <si>
    <t>Implantar planejamento de longo prazo para Clubes e Distritos</t>
  </si>
  <si>
    <t>Promover a divulgação da marca Lions</t>
  </si>
  <si>
    <t>Envolver a comunidade nas ações de Lions</t>
  </si>
  <si>
    <t>Perticipação no concurso cartaz sobre a paz</t>
  </si>
  <si>
    <t>Atividades Causas Globais - Alivio a fome</t>
  </si>
  <si>
    <t>Atividades Causa Global- Diabetes</t>
  </si>
  <si>
    <t>Atividades Causa Global - Meio Ambiente</t>
  </si>
  <si>
    <t>Atividades Causa Global - Visão</t>
  </si>
  <si>
    <t>Atividades Causa Global- Cancer Infantil</t>
  </si>
  <si>
    <t>Aprovação de Projetos LCIF</t>
  </si>
  <si>
    <t>Estruturar plano de desenvolvimento sucessório</t>
  </si>
  <si>
    <t>nº escolas</t>
  </si>
  <si>
    <t>nº Pessoas(mil)</t>
  </si>
  <si>
    <t>RESPONSÁVEL</t>
  </si>
  <si>
    <t>FONTE</t>
  </si>
  <si>
    <t>Site LD_!</t>
  </si>
  <si>
    <t>Agendando dia e horario de cada evento no site do LD-1</t>
  </si>
  <si>
    <t>CL João Santos</t>
  </si>
  <si>
    <t>OBJETIVOS ESTRATÉGICOS</t>
  </si>
  <si>
    <t>Numero de associados do Distrito - aumentar 10%</t>
  </si>
  <si>
    <t>% Clubes</t>
  </si>
  <si>
    <t>Palestras e ações sobre envelhecimento saudável</t>
  </si>
  <si>
    <t xml:space="preserve">Disponibilizar a estrutura da Escola de leonismo para os clubes </t>
  </si>
  <si>
    <t>Atendendo demandas dos clubes para eventos presenciais e virtuais</t>
  </si>
  <si>
    <t>Formalizar a programação e divulgação dos eventos</t>
  </si>
  <si>
    <t>Participação em eventos internacionais</t>
  </si>
  <si>
    <t>Nº pessoas</t>
  </si>
  <si>
    <t>Participações em Treinamentos de liderança</t>
  </si>
  <si>
    <t>nº palestras</t>
  </si>
  <si>
    <t xml:space="preserve">Treinar presidentes de Região e divisão do Distrito </t>
  </si>
  <si>
    <t>Tefone ou e-mail</t>
  </si>
  <si>
    <r>
      <t xml:space="preserve">                                                                                  </t>
    </r>
    <r>
      <rPr>
        <b/>
        <sz val="11"/>
        <color rgb="FF0066FF"/>
        <rFont val="Calibri"/>
        <family val="2"/>
        <scheme val="minor"/>
      </rPr>
      <t>INSTRUÇÕES DE PREENCHIMENTO</t>
    </r>
    <r>
      <rPr>
        <sz val="11"/>
        <color theme="1"/>
        <rFont val="Calibri"/>
        <family val="2"/>
        <scheme val="minor"/>
      </rPr>
      <t xml:space="preserve">
1 - O VDG Celso Ferri em conjunto com a Escola de Leonismo estão agendando um evento virtual para passar as instruções sobre como elaborar os planos de ação
2 - Cada assessor do Distrito deve verificar que METAS são de responsabilidade de sua assessoria ou definir novas metas
3 - Identificada a META deve desenvolver um plano de ação, conforme o exemplo do item 27, completando posteriormente os 5W e 2H
4 - Trimestralmente será realizada uma reunião de análise estratégica onde serão analisados e discutidos os resultados e as ações desenvolvidas</t>
    </r>
  </si>
  <si>
    <t>INDICADORES E METAS DO DISTRITO LD-1 AL 2023/2024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</si>
</sst>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name val="Bahnschrift Condensed"/>
      <family val="2"/>
    </font>
    <font>
      <sz val="9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rgb="FFFF0000"/>
      <name val="Arial"/>
      <family val="2"/>
    </font>
    <font>
      <b/>
      <sz val="12"/>
      <color rgb="FFFF0000"/>
      <name val="Arial"/>
      <family val="2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FF0000"/>
      <name val="Arial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2"/>
      <color theme="1"/>
      <name val="Arial"/>
      <family val="2"/>
    </font>
    <font>
      <b/>
      <sz val="24"/>
      <color theme="1"/>
      <name val="Arial"/>
      <family val="2"/>
    </font>
    <font>
      <sz val="11"/>
      <name val="Bahnschrift Light Condensed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2"/>
      <color rgb="FFFF0000"/>
      <name val="Bahnschrift Condensed"/>
      <family val="2"/>
    </font>
    <font>
      <b/>
      <sz val="11"/>
      <color rgb="FF0066FF"/>
      <name val="Calibri"/>
      <family val="2"/>
      <scheme val="minor"/>
    </font>
    <font>
      <sz val="11"/>
      <color rgb="FF0000FF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8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9" fontId="13" fillId="0" borderId="0" applyFont="0" applyFill="0" applyBorder="0" applyAlignment="0" applyProtection="0"/>
  </cellStyleXfs>
  <cellXfs count="305">
    <xf numFmtId="0" fontId="0" fillId="0" borderId="0" xfId="0"/>
    <xf numFmtId="0" fontId="1" fillId="0" borderId="0" xfId="0" applyFont="1" applyAlignment="1">
      <alignment horizontal="left" vertical="center" indent="4"/>
    </xf>
    <xf numFmtId="0" fontId="0" fillId="4" borderId="10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4" borderId="19" xfId="0" applyFont="1" applyFill="1" applyBorder="1" applyAlignment="1">
      <alignment horizontal="center"/>
    </xf>
    <xf numFmtId="0" fontId="4" fillId="4" borderId="20" xfId="0" applyFont="1" applyFill="1" applyBorder="1" applyAlignment="1">
      <alignment horizontal="center"/>
    </xf>
    <xf numFmtId="0" fontId="0" fillId="4" borderId="21" xfId="0" applyFill="1" applyBorder="1" applyAlignment="1">
      <alignment horizontal="center"/>
    </xf>
    <xf numFmtId="0" fontId="4" fillId="4" borderId="22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4" borderId="27" xfId="0" applyFont="1" applyFill="1" applyBorder="1" applyAlignment="1">
      <alignment horizontal="center"/>
    </xf>
    <xf numFmtId="0" fontId="4" fillId="4" borderId="30" xfId="0" applyFont="1" applyFill="1" applyBorder="1" applyAlignment="1">
      <alignment horizontal="center"/>
    </xf>
    <xf numFmtId="0" fontId="0" fillId="4" borderId="26" xfId="0" applyFill="1" applyBorder="1"/>
    <xf numFmtId="0" fontId="0" fillId="0" borderId="24" xfId="0" applyBorder="1"/>
    <xf numFmtId="3" fontId="0" fillId="4" borderId="26" xfId="0" applyNumberFormat="1" applyFill="1" applyBorder="1"/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4" borderId="33" xfId="0" applyFill="1" applyBorder="1" applyAlignment="1">
      <alignment horizontal="center"/>
    </xf>
    <xf numFmtId="0" fontId="0" fillId="4" borderId="34" xfId="0" applyFill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4" borderId="36" xfId="0" applyFill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4" borderId="38" xfId="0" applyFill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4" borderId="40" xfId="0" applyFill="1" applyBorder="1" applyAlignment="1">
      <alignment horizontal="center"/>
    </xf>
    <xf numFmtId="0" fontId="0" fillId="4" borderId="41" xfId="0" applyFill="1" applyBorder="1" applyAlignment="1">
      <alignment horizontal="center"/>
    </xf>
    <xf numFmtId="0" fontId="0" fillId="0" borderId="7" xfId="0" applyBorder="1"/>
    <xf numFmtId="0" fontId="4" fillId="5" borderId="2" xfId="0" applyFont="1" applyFill="1" applyBorder="1" applyAlignment="1">
      <alignment horizontal="center"/>
    </xf>
    <xf numFmtId="0" fontId="0" fillId="5" borderId="24" xfId="0" applyFill="1" applyBorder="1"/>
    <xf numFmtId="0" fontId="0" fillId="5" borderId="25" xfId="0" applyFill="1" applyBorder="1"/>
    <xf numFmtId="0" fontId="0" fillId="5" borderId="0" xfId="0" applyFill="1"/>
    <xf numFmtId="0" fontId="6" fillId="5" borderId="0" xfId="0" applyFont="1" applyFill="1" applyAlignment="1">
      <alignment horizontal="right"/>
    </xf>
    <xf numFmtId="0" fontId="10" fillId="5" borderId="0" xfId="0" applyFont="1" applyFill="1"/>
    <xf numFmtId="0" fontId="11" fillId="5" borderId="0" xfId="0" applyFont="1" applyFill="1"/>
    <xf numFmtId="3" fontId="0" fillId="4" borderId="29" xfId="0" applyNumberFormat="1" applyFill="1" applyBorder="1"/>
    <xf numFmtId="3" fontId="0" fillId="0" borderId="24" xfId="0" applyNumberFormat="1" applyBorder="1"/>
    <xf numFmtId="0" fontId="4" fillId="5" borderId="16" xfId="0" applyFont="1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4" fillId="5" borderId="17" xfId="0" applyFont="1" applyFill="1" applyBorder="1" applyAlignment="1">
      <alignment horizontal="center"/>
    </xf>
    <xf numFmtId="3" fontId="0" fillId="5" borderId="25" xfId="0" applyNumberFormat="1" applyFill="1" applyBorder="1"/>
    <xf numFmtId="0" fontId="12" fillId="5" borderId="0" xfId="0" applyFont="1" applyFill="1"/>
    <xf numFmtId="0" fontId="0" fillId="4" borderId="26" xfId="0" applyFill="1" applyBorder="1" applyAlignment="1">
      <alignment horizontal="center"/>
    </xf>
    <xf numFmtId="0" fontId="0" fillId="4" borderId="42" xfId="0" applyFill="1" applyBorder="1" applyAlignment="1">
      <alignment horizontal="center"/>
    </xf>
    <xf numFmtId="0" fontId="0" fillId="0" borderId="24" xfId="0" applyBorder="1" applyAlignment="1">
      <alignment horizontal="center"/>
    </xf>
    <xf numFmtId="3" fontId="0" fillId="5" borderId="24" xfId="0" applyNumberFormat="1" applyFill="1" applyBorder="1"/>
    <xf numFmtId="3" fontId="0" fillId="0" borderId="7" xfId="0" applyNumberFormat="1" applyBorder="1"/>
    <xf numFmtId="0" fontId="16" fillId="4" borderId="26" xfId="0" applyFont="1" applyFill="1" applyBorder="1" applyAlignment="1">
      <alignment horizontal="center"/>
    </xf>
    <xf numFmtId="3" fontId="16" fillId="4" borderId="26" xfId="0" applyNumberFormat="1" applyFont="1" applyFill="1" applyBorder="1" applyAlignment="1">
      <alignment horizontal="center"/>
    </xf>
    <xf numFmtId="3" fontId="16" fillId="4" borderId="29" xfId="0" applyNumberFormat="1" applyFont="1" applyFill="1" applyBorder="1" applyAlignment="1">
      <alignment horizontal="center"/>
    </xf>
    <xf numFmtId="3" fontId="16" fillId="4" borderId="42" xfId="0" applyNumberFormat="1" applyFont="1" applyFill="1" applyBorder="1" applyAlignment="1">
      <alignment horizontal="center"/>
    </xf>
    <xf numFmtId="0" fontId="16" fillId="5" borderId="24" xfId="0" applyFont="1" applyFill="1" applyBorder="1" applyAlignment="1">
      <alignment horizontal="center"/>
    </xf>
    <xf numFmtId="0" fontId="16" fillId="5" borderId="25" xfId="0" applyFont="1" applyFill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0" fillId="4" borderId="28" xfId="0" applyFill="1" applyBorder="1" applyAlignment="1">
      <alignment horizontal="center"/>
    </xf>
    <xf numFmtId="0" fontId="0" fillId="4" borderId="43" xfId="0" applyFill="1" applyBorder="1" applyAlignment="1">
      <alignment horizontal="center"/>
    </xf>
    <xf numFmtId="0" fontId="3" fillId="2" borderId="4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7" fillId="5" borderId="24" xfId="0" applyFont="1" applyFill="1" applyBorder="1"/>
    <xf numFmtId="0" fontId="17" fillId="0" borderId="13" xfId="0" applyFont="1" applyBorder="1" applyAlignment="1">
      <alignment horizontal="center"/>
    </xf>
    <xf numFmtId="0" fontId="17" fillId="5" borderId="11" xfId="0" applyFont="1" applyFill="1" applyBorder="1" applyAlignment="1">
      <alignment horizontal="center"/>
    </xf>
    <xf numFmtId="3" fontId="0" fillId="4" borderId="26" xfId="0" applyNumberFormat="1" applyFill="1" applyBorder="1" applyAlignment="1">
      <alignment horizontal="center"/>
    </xf>
    <xf numFmtId="0" fontId="0" fillId="5" borderId="24" xfId="0" applyFill="1" applyBorder="1" applyAlignment="1">
      <alignment horizontal="center"/>
    </xf>
    <xf numFmtId="3" fontId="0" fillId="4" borderId="29" xfId="0" applyNumberFormat="1" applyFill="1" applyBorder="1" applyAlignment="1">
      <alignment horizontal="center"/>
    </xf>
    <xf numFmtId="3" fontId="0" fillId="4" borderId="42" xfId="0" applyNumberFormat="1" applyFill="1" applyBorder="1" applyAlignment="1">
      <alignment horizontal="center"/>
    </xf>
    <xf numFmtId="1" fontId="0" fillId="5" borderId="24" xfId="0" applyNumberFormat="1" applyFill="1" applyBorder="1" applyAlignment="1">
      <alignment horizontal="center"/>
    </xf>
    <xf numFmtId="1" fontId="0" fillId="5" borderId="25" xfId="0" applyNumberFormat="1" applyFill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4" borderId="63" xfId="0" applyFill="1" applyBorder="1" applyAlignment="1">
      <alignment horizontal="center"/>
    </xf>
    <xf numFmtId="0" fontId="0" fillId="4" borderId="47" xfId="0" applyFill="1" applyBorder="1" applyAlignment="1">
      <alignment horizontal="center"/>
    </xf>
    <xf numFmtId="0" fontId="0" fillId="5" borderId="47" xfId="0" applyFill="1" applyBorder="1" applyAlignment="1">
      <alignment horizontal="center"/>
    </xf>
    <xf numFmtId="0" fontId="0" fillId="4" borderId="51" xfId="0" applyFill="1" applyBorder="1" applyAlignment="1">
      <alignment horizontal="center"/>
    </xf>
    <xf numFmtId="0" fontId="0" fillId="4" borderId="48" xfId="0" applyFill="1" applyBorder="1" applyAlignment="1">
      <alignment horizontal="center"/>
    </xf>
    <xf numFmtId="0" fontId="0" fillId="4" borderId="62" xfId="0" applyFill="1" applyBorder="1" applyAlignment="1">
      <alignment horizontal="center"/>
    </xf>
    <xf numFmtId="0" fontId="0" fillId="5" borderId="70" xfId="0" applyFill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70" xfId="0" applyBorder="1" applyAlignment="1">
      <alignment horizontal="center"/>
    </xf>
    <xf numFmtId="0" fontId="0" fillId="4" borderId="70" xfId="0" applyFill="1" applyBorder="1" applyAlignment="1">
      <alignment horizontal="center"/>
    </xf>
    <xf numFmtId="0" fontId="0" fillId="4" borderId="64" xfId="0" applyFill="1" applyBorder="1" applyAlignment="1">
      <alignment horizontal="center"/>
    </xf>
    <xf numFmtId="0" fontId="0" fillId="5" borderId="63" xfId="0" applyFill="1" applyBorder="1" applyAlignment="1">
      <alignment horizontal="center"/>
    </xf>
    <xf numFmtId="0" fontId="0" fillId="5" borderId="62" xfId="0" applyFill="1" applyBorder="1" applyAlignment="1">
      <alignment horizontal="center"/>
    </xf>
    <xf numFmtId="0" fontId="0" fillId="5" borderId="48" xfId="0" applyFill="1" applyBorder="1" applyAlignment="1">
      <alignment horizontal="center"/>
    </xf>
    <xf numFmtId="0" fontId="0" fillId="5" borderId="71" xfId="0" applyFill="1" applyBorder="1" applyAlignment="1">
      <alignment horizontal="center"/>
    </xf>
    <xf numFmtId="0" fontId="0" fillId="5" borderId="65" xfId="0" applyFill="1" applyBorder="1" applyAlignment="1">
      <alignment horizontal="center"/>
    </xf>
    <xf numFmtId="0" fontId="0" fillId="4" borderId="71" xfId="0" applyFill="1" applyBorder="1" applyAlignment="1">
      <alignment horizontal="center"/>
    </xf>
    <xf numFmtId="3" fontId="16" fillId="5" borderId="63" xfId="0" applyNumberFormat="1" applyFont="1" applyFill="1" applyBorder="1" applyAlignment="1">
      <alignment horizontal="center"/>
    </xf>
    <xf numFmtId="0" fontId="16" fillId="5" borderId="70" xfId="0" applyFont="1" applyFill="1" applyBorder="1" applyAlignment="1">
      <alignment horizontal="center"/>
    </xf>
    <xf numFmtId="3" fontId="0" fillId="4" borderId="10" xfId="0" applyNumberFormat="1" applyFill="1" applyBorder="1" applyAlignment="1">
      <alignment horizontal="center"/>
    </xf>
    <xf numFmtId="3" fontId="0" fillId="4" borderId="41" xfId="0" applyNumberFormat="1" applyFill="1" applyBorder="1" applyAlignment="1">
      <alignment horizontal="center"/>
    </xf>
    <xf numFmtId="1" fontId="0" fillId="4" borderId="10" xfId="0" applyNumberFormat="1" applyFill="1" applyBorder="1" applyAlignment="1">
      <alignment horizontal="center"/>
    </xf>
    <xf numFmtId="3" fontId="5" fillId="4" borderId="26" xfId="0" applyNumberFormat="1" applyFont="1" applyFill="1" applyBorder="1" applyAlignment="1">
      <alignment horizontal="center"/>
    </xf>
    <xf numFmtId="3" fontId="5" fillId="4" borderId="42" xfId="0" applyNumberFormat="1" applyFont="1" applyFill="1" applyBorder="1" applyAlignment="1">
      <alignment horizontal="center"/>
    </xf>
    <xf numFmtId="3" fontId="0" fillId="5" borderId="24" xfId="0" applyNumberFormat="1" applyFill="1" applyBorder="1" applyAlignment="1">
      <alignment horizontal="center"/>
    </xf>
    <xf numFmtId="0" fontId="0" fillId="5" borderId="25" xfId="0" applyFill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0" fillId="4" borderId="29" xfId="0" applyFill="1" applyBorder="1" applyAlignment="1">
      <alignment horizontal="center"/>
    </xf>
    <xf numFmtId="0" fontId="0" fillId="4" borderId="67" xfId="0" applyFill="1" applyBorder="1" applyAlignment="1">
      <alignment horizontal="center"/>
    </xf>
    <xf numFmtId="0" fontId="0" fillId="5" borderId="73" xfId="0" applyFill="1" applyBorder="1" applyAlignment="1">
      <alignment horizontal="center"/>
    </xf>
    <xf numFmtId="0" fontId="0" fillId="5" borderId="72" xfId="0" applyFill="1" applyBorder="1" applyAlignment="1">
      <alignment horizontal="center"/>
    </xf>
    <xf numFmtId="0" fontId="0" fillId="4" borderId="73" xfId="0" applyFill="1" applyBorder="1" applyAlignment="1">
      <alignment horizontal="center"/>
    </xf>
    <xf numFmtId="0" fontId="0" fillId="4" borderId="74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74" xfId="0" applyBorder="1" applyAlignment="1">
      <alignment horizontal="center"/>
    </xf>
    <xf numFmtId="0" fontId="0" fillId="4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5" borderId="74" xfId="0" applyFill="1" applyBorder="1" applyAlignment="1">
      <alignment horizontal="center"/>
    </xf>
    <xf numFmtId="0" fontId="0" fillId="4" borderId="75" xfId="0" applyFill="1" applyBorder="1" applyAlignment="1">
      <alignment horizontal="center"/>
    </xf>
    <xf numFmtId="0" fontId="0" fillId="5" borderId="76" xfId="0" applyFill="1" applyBorder="1" applyAlignment="1">
      <alignment horizontal="center"/>
    </xf>
    <xf numFmtId="0" fontId="0" fillId="5" borderId="77" xfId="0" applyFill="1" applyBorder="1" applyAlignment="1">
      <alignment horizontal="center"/>
    </xf>
    <xf numFmtId="0" fontId="0" fillId="0" borderId="1" xfId="0" applyBorder="1"/>
    <xf numFmtId="3" fontId="0" fillId="0" borderId="1" xfId="0" applyNumberFormat="1" applyBorder="1"/>
    <xf numFmtId="0" fontId="0" fillId="4" borderId="1" xfId="0" applyFill="1" applyBorder="1"/>
    <xf numFmtId="0" fontId="0" fillId="5" borderId="44" xfId="0" applyFill="1" applyBorder="1" applyAlignment="1">
      <alignment horizontal="center"/>
    </xf>
    <xf numFmtId="0" fontId="8" fillId="4" borderId="51" xfId="0" applyFont="1" applyFill="1" applyBorder="1" applyAlignment="1">
      <alignment horizontal="center" vertical="center"/>
    </xf>
    <xf numFmtId="0" fontId="8" fillId="4" borderId="51" xfId="0" applyFont="1" applyFill="1" applyBorder="1" applyAlignment="1">
      <alignment horizontal="left" vertical="center"/>
    </xf>
    <xf numFmtId="0" fontId="2" fillId="4" borderId="51" xfId="0" applyFont="1" applyFill="1" applyBorder="1" applyAlignment="1">
      <alignment horizontal="center" vertical="center"/>
    </xf>
    <xf numFmtId="0" fontId="0" fillId="5" borderId="44" xfId="0" applyFill="1" applyBorder="1" applyAlignment="1">
      <alignment horizontal="justify" vertical="center"/>
    </xf>
    <xf numFmtId="3" fontId="16" fillId="4" borderId="63" xfId="0" applyNumberFormat="1" applyFont="1" applyFill="1" applyBorder="1" applyAlignment="1">
      <alignment horizontal="center"/>
    </xf>
    <xf numFmtId="0" fontId="16" fillId="4" borderId="70" xfId="0" applyFont="1" applyFill="1" applyBorder="1" applyAlignment="1">
      <alignment horizontal="center"/>
    </xf>
    <xf numFmtId="0" fontId="0" fillId="5" borderId="1" xfId="0" applyFill="1" applyBorder="1"/>
    <xf numFmtId="0" fontId="0" fillId="5" borderId="64" xfId="0" applyFill="1" applyBorder="1" applyAlignment="1">
      <alignment horizontal="center"/>
    </xf>
    <xf numFmtId="0" fontId="0" fillId="5" borderId="75" xfId="0" applyFill="1" applyBorder="1" applyAlignment="1">
      <alignment horizontal="center"/>
    </xf>
    <xf numFmtId="0" fontId="0" fillId="0" borderId="4" xfId="0" applyBorder="1" applyAlignment="1">
      <alignment vertical="center"/>
    </xf>
    <xf numFmtId="0" fontId="0" fillId="5" borderId="78" xfId="0" applyFill="1" applyBorder="1" applyAlignment="1">
      <alignment horizontal="justify" vertical="center"/>
    </xf>
    <xf numFmtId="0" fontId="0" fillId="5" borderId="79" xfId="0" applyFill="1" applyBorder="1" applyAlignment="1">
      <alignment horizontal="justify" vertical="center"/>
    </xf>
    <xf numFmtId="0" fontId="0" fillId="0" borderId="78" xfId="0" applyBorder="1" applyAlignment="1">
      <alignment vertical="center"/>
    </xf>
    <xf numFmtId="0" fontId="0" fillId="5" borderId="3" xfId="0" applyFill="1" applyBorder="1"/>
    <xf numFmtId="0" fontId="0" fillId="4" borderId="4" xfId="0" applyFill="1" applyBorder="1"/>
    <xf numFmtId="0" fontId="0" fillId="4" borderId="80" xfId="0" applyFill="1" applyBorder="1"/>
    <xf numFmtId="0" fontId="0" fillId="4" borderId="81" xfId="0" applyFill="1" applyBorder="1"/>
    <xf numFmtId="0" fontId="0" fillId="4" borderId="78" xfId="0" applyFill="1" applyBorder="1"/>
    <xf numFmtId="0" fontId="0" fillId="5" borderId="82" xfId="0" applyFill="1" applyBorder="1" applyAlignment="1">
      <alignment horizontal="justify" vertical="center"/>
    </xf>
    <xf numFmtId="0" fontId="27" fillId="4" borderId="47" xfId="0" applyFont="1" applyFill="1" applyBorder="1" applyAlignment="1">
      <alignment horizontal="justify" vertical="center"/>
    </xf>
    <xf numFmtId="0" fontId="27" fillId="4" borderId="77" xfId="0" applyFont="1" applyFill="1" applyBorder="1" applyAlignment="1">
      <alignment horizontal="justify" vertical="center"/>
    </xf>
    <xf numFmtId="0" fontId="27" fillId="4" borderId="1" xfId="0" applyFont="1" applyFill="1" applyBorder="1" applyAlignment="1">
      <alignment vertical="center"/>
    </xf>
    <xf numFmtId="0" fontId="27" fillId="4" borderId="62" xfId="0" applyFont="1" applyFill="1" applyBorder="1" applyAlignment="1">
      <alignment horizontal="justify" vertical="center"/>
    </xf>
    <xf numFmtId="0" fontId="27" fillId="4" borderId="74" xfId="0" applyFont="1" applyFill="1" applyBorder="1" applyAlignment="1">
      <alignment horizontal="justify" vertical="center"/>
    </xf>
    <xf numFmtId="0" fontId="0" fillId="5" borderId="85" xfId="0" applyFill="1" applyBorder="1" applyAlignment="1">
      <alignment horizontal="center"/>
    </xf>
    <xf numFmtId="0" fontId="27" fillId="4" borderId="1" xfId="0" applyFont="1" applyFill="1" applyBorder="1" applyAlignment="1">
      <alignment horizontal="justify" vertical="center"/>
    </xf>
    <xf numFmtId="0" fontId="18" fillId="5" borderId="0" xfId="0" applyFont="1" applyFill="1"/>
    <xf numFmtId="3" fontId="0" fillId="5" borderId="0" xfId="0" applyNumberFormat="1" applyFill="1"/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9" fontId="8" fillId="0" borderId="3" xfId="1" applyFont="1" applyBorder="1" applyAlignment="1">
      <alignment horizontal="center" vertical="center"/>
    </xf>
    <xf numFmtId="9" fontId="8" fillId="0" borderId="4" xfId="1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5" borderId="3" xfId="0" applyFont="1" applyFill="1" applyBorder="1" applyAlignment="1">
      <alignment horizontal="left" vertical="center"/>
    </xf>
    <xf numFmtId="0" fontId="8" fillId="5" borderId="4" xfId="0" applyFont="1" applyFill="1" applyBorder="1" applyAlignment="1">
      <alignment horizontal="left" vertical="center"/>
    </xf>
    <xf numFmtId="0" fontId="21" fillId="5" borderId="3" xfId="0" applyFont="1" applyFill="1" applyBorder="1" applyAlignment="1">
      <alignment horizontal="center" vertical="center"/>
    </xf>
    <xf numFmtId="0" fontId="21" fillId="5" borderId="4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/>
    </xf>
    <xf numFmtId="0" fontId="0" fillId="5" borderId="5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19" fillId="3" borderId="31" xfId="0" applyFont="1" applyFill="1" applyBorder="1" applyAlignment="1">
      <alignment horizontal="center"/>
    </xf>
    <xf numFmtId="0" fontId="19" fillId="3" borderId="45" xfId="0" applyFont="1" applyFill="1" applyBorder="1" applyAlignment="1">
      <alignment horizontal="center"/>
    </xf>
    <xf numFmtId="0" fontId="19" fillId="3" borderId="46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3" fontId="8" fillId="5" borderId="3" xfId="0" applyNumberFormat="1" applyFont="1" applyFill="1" applyBorder="1" applyAlignment="1">
      <alignment horizontal="center" vertical="center"/>
    </xf>
    <xf numFmtId="3" fontId="8" fillId="5" borderId="4" xfId="0" applyNumberFormat="1" applyFont="1" applyFill="1" applyBorder="1" applyAlignment="1">
      <alignment horizontal="center" vertical="center"/>
    </xf>
    <xf numFmtId="1" fontId="8" fillId="0" borderId="3" xfId="1" applyNumberFormat="1" applyFont="1" applyBorder="1" applyAlignment="1">
      <alignment horizontal="center" vertical="center"/>
    </xf>
    <xf numFmtId="1" fontId="8" fillId="0" borderId="4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3" fontId="8" fillId="0" borderId="4" xfId="1" applyNumberFormat="1" applyFont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44" xfId="0" applyFill="1" applyBorder="1" applyAlignment="1">
      <alignment horizontal="left" vertical="center"/>
    </xf>
    <xf numFmtId="0" fontId="0" fillId="5" borderId="0" xfId="0" applyFill="1" applyAlignment="1">
      <alignment horizontal="left" vertical="center"/>
    </xf>
    <xf numFmtId="0" fontId="7" fillId="5" borderId="0" xfId="0" applyFont="1" applyFill="1" applyAlignment="1">
      <alignment horizontal="center"/>
    </xf>
    <xf numFmtId="0" fontId="14" fillId="5" borderId="0" xfId="0" applyFont="1" applyFill="1" applyAlignment="1">
      <alignment horizontal="center"/>
    </xf>
    <xf numFmtId="10" fontId="15" fillId="5" borderId="0" xfId="1" applyNumberFormat="1" applyFont="1" applyFill="1" applyAlignment="1">
      <alignment horizontal="center"/>
    </xf>
    <xf numFmtId="0" fontId="0" fillId="0" borderId="0" xfId="0" applyAlignment="1">
      <alignment wrapText="1"/>
    </xf>
    <xf numFmtId="0" fontId="0" fillId="0" borderId="0" xfId="0"/>
    <xf numFmtId="0" fontId="2" fillId="0" borderId="55" xfId="0" applyFont="1" applyBorder="1" applyAlignment="1">
      <alignment horizontal="center" vertical="center"/>
    </xf>
    <xf numFmtId="0" fontId="8" fillId="5" borderId="55" xfId="0" applyFont="1" applyFill="1" applyBorder="1" applyAlignment="1">
      <alignment horizontal="left" vertical="center"/>
    </xf>
    <xf numFmtId="0" fontId="8" fillId="5" borderId="55" xfId="0" applyFont="1" applyFill="1" applyBorder="1" applyAlignment="1">
      <alignment horizontal="center" vertical="center"/>
    </xf>
    <xf numFmtId="3" fontId="2" fillId="5" borderId="3" xfId="0" applyNumberFormat="1" applyFont="1" applyFill="1" applyBorder="1" applyAlignment="1">
      <alignment horizontal="center" vertical="center"/>
    </xf>
    <xf numFmtId="3" fontId="2" fillId="5" borderId="55" xfId="0" applyNumberFormat="1" applyFont="1" applyFill="1" applyBorder="1" applyAlignment="1">
      <alignment horizontal="center" vertical="center"/>
    </xf>
    <xf numFmtId="0" fontId="0" fillId="5" borderId="3" xfId="0" applyFill="1" applyBorder="1" applyAlignment="1">
      <alignment horizontal="center"/>
    </xf>
    <xf numFmtId="0" fontId="0" fillId="5" borderId="55" xfId="0" applyFill="1" applyBorder="1" applyAlignment="1">
      <alignment horizontal="center"/>
    </xf>
    <xf numFmtId="0" fontId="2" fillId="5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5" borderId="83" xfId="0" applyFont="1" applyFill="1" applyBorder="1" applyAlignment="1">
      <alignment horizontal="center" vertical="center"/>
    </xf>
    <xf numFmtId="0" fontId="2" fillId="5" borderId="84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vertical="center"/>
    </xf>
    <xf numFmtId="0" fontId="8" fillId="5" borderId="4" xfId="0" applyFont="1" applyFill="1" applyBorder="1" applyAlignment="1">
      <alignment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0" fillId="4" borderId="5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9" fontId="2" fillId="4" borderId="3" xfId="0" applyNumberFormat="1" applyFont="1" applyFill="1" applyBorder="1" applyAlignment="1">
      <alignment horizontal="center" vertical="center"/>
    </xf>
    <xf numFmtId="9" fontId="2" fillId="4" borderId="4" xfId="0" applyNumberFormat="1" applyFont="1" applyFill="1" applyBorder="1" applyAlignment="1">
      <alignment horizontal="center" vertical="center"/>
    </xf>
    <xf numFmtId="9" fontId="2" fillId="5" borderId="51" xfId="0" applyNumberFormat="1" applyFont="1" applyFill="1" applyBorder="1" applyAlignment="1">
      <alignment horizontal="center" vertical="center"/>
    </xf>
    <xf numFmtId="9" fontId="2" fillId="5" borderId="4" xfId="0" applyNumberFormat="1" applyFont="1" applyFill="1" applyBorder="1" applyAlignment="1">
      <alignment horizontal="center" vertical="center"/>
    </xf>
    <xf numFmtId="0" fontId="2" fillId="5" borderId="55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55" xfId="0" applyFont="1" applyFill="1" applyBorder="1" applyAlignment="1">
      <alignment horizontal="center" vertical="center"/>
    </xf>
    <xf numFmtId="0" fontId="25" fillId="4" borderId="3" xfId="0" applyFont="1" applyFill="1" applyBorder="1" applyAlignment="1">
      <alignment horizontal="left" vertical="center"/>
    </xf>
    <xf numFmtId="0" fontId="25" fillId="4" borderId="55" xfId="0" applyFont="1" applyFill="1" applyBorder="1" applyAlignment="1">
      <alignment horizontal="left" vertical="center"/>
    </xf>
    <xf numFmtId="0" fontId="25" fillId="4" borderId="3" xfId="0" applyFont="1" applyFill="1" applyBorder="1" applyAlignment="1">
      <alignment horizontal="center" vertical="center"/>
    </xf>
    <xf numFmtId="0" fontId="25" fillId="4" borderId="55" xfId="0" applyFont="1" applyFill="1" applyBorder="1" applyAlignment="1">
      <alignment horizontal="center" vertical="center"/>
    </xf>
    <xf numFmtId="3" fontId="1" fillId="4" borderId="3" xfId="0" applyNumberFormat="1" applyFont="1" applyFill="1" applyBorder="1" applyAlignment="1">
      <alignment horizontal="center" vertical="center"/>
    </xf>
    <xf numFmtId="3" fontId="1" fillId="4" borderId="55" xfId="0" applyNumberFormat="1" applyFont="1" applyFill="1" applyBorder="1" applyAlignment="1">
      <alignment horizontal="center" vertical="center"/>
    </xf>
    <xf numFmtId="0" fontId="0" fillId="4" borderId="3" xfId="0" applyFill="1" applyBorder="1" applyAlignment="1">
      <alignment horizontal="center"/>
    </xf>
    <xf numFmtId="0" fontId="0" fillId="4" borderId="55" xfId="0" applyFill="1" applyBorder="1" applyAlignment="1">
      <alignment horizontal="center"/>
    </xf>
    <xf numFmtId="0" fontId="1" fillId="4" borderId="49" xfId="0" applyFont="1" applyFill="1" applyBorder="1" applyAlignment="1">
      <alignment horizontal="center" vertical="center"/>
    </xf>
    <xf numFmtId="0" fontId="1" fillId="4" borderId="59" xfId="0" applyFont="1" applyFill="1" applyBorder="1" applyAlignment="1">
      <alignment horizontal="center" vertical="center"/>
    </xf>
    <xf numFmtId="0" fontId="25" fillId="4" borderId="3" xfId="0" applyFont="1" applyFill="1" applyBorder="1" applyAlignment="1">
      <alignment horizontal="left" vertical="center" wrapText="1"/>
    </xf>
    <xf numFmtId="0" fontId="25" fillId="4" borderId="55" xfId="0" applyFont="1" applyFill="1" applyBorder="1" applyAlignment="1">
      <alignment horizontal="left" vertical="center" wrapText="1"/>
    </xf>
    <xf numFmtId="0" fontId="22" fillId="2" borderId="44" xfId="0" applyFont="1" applyFill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23" fillId="0" borderId="57" xfId="0" applyFont="1" applyBorder="1" applyAlignment="1">
      <alignment horizontal="justify" vertical="center"/>
    </xf>
    <xf numFmtId="0" fontId="24" fillId="0" borderId="48" xfId="0" applyFont="1" applyBorder="1" applyAlignment="1">
      <alignment horizontal="justify" vertical="center"/>
    </xf>
    <xf numFmtId="0" fontId="24" fillId="0" borderId="66" xfId="0" applyFont="1" applyBorder="1" applyAlignment="1">
      <alignment horizontal="justify" vertical="center" wrapText="1"/>
    </xf>
    <xf numFmtId="0" fontId="24" fillId="0" borderId="53" xfId="0" applyFont="1" applyBorder="1" applyAlignment="1">
      <alignment horizontal="justify" vertical="center" wrapText="1"/>
    </xf>
    <xf numFmtId="0" fontId="24" fillId="0" borderId="60" xfId="0" applyFont="1" applyBorder="1" applyAlignment="1">
      <alignment horizontal="justify" vertical="center" wrapText="1"/>
    </xf>
    <xf numFmtId="0" fontId="23" fillId="0" borderId="67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68" xfId="0" applyFont="1" applyBorder="1" applyAlignment="1">
      <alignment horizontal="center" vertical="center"/>
    </xf>
    <xf numFmtId="0" fontId="8" fillId="4" borderId="3" xfId="0" applyFont="1" applyFill="1" applyBorder="1" applyAlignment="1">
      <alignment horizontal="left" vertical="center" wrapText="1"/>
    </xf>
    <xf numFmtId="0" fontId="8" fillId="4" borderId="55" xfId="0" applyFont="1" applyFill="1" applyBorder="1" applyAlignment="1">
      <alignment horizontal="left" vertical="center" wrapText="1"/>
    </xf>
    <xf numFmtId="0" fontId="2" fillId="4" borderId="55" xfId="0" applyFont="1" applyFill="1" applyBorder="1" applyAlignment="1">
      <alignment horizontal="center" vertical="center"/>
    </xf>
    <xf numFmtId="0" fontId="24" fillId="0" borderId="4" xfId="0" applyFont="1" applyBorder="1" applyAlignment="1">
      <alignment horizontal="justify" vertical="center"/>
    </xf>
    <xf numFmtId="0" fontId="24" fillId="0" borderId="1" xfId="0" applyFont="1" applyBorder="1" applyAlignment="1">
      <alignment horizontal="justify" vertical="center"/>
    </xf>
    <xf numFmtId="0" fontId="24" fillId="0" borderId="54" xfId="0" applyFont="1" applyBorder="1" applyAlignment="1">
      <alignment horizontal="justify" vertical="center"/>
    </xf>
    <xf numFmtId="0" fontId="24" fillId="0" borderId="58" xfId="0" applyFont="1" applyBorder="1" applyAlignment="1">
      <alignment horizontal="justify" vertical="center"/>
    </xf>
    <xf numFmtId="0" fontId="2" fillId="5" borderId="51" xfId="0" applyFont="1" applyFill="1" applyBorder="1" applyAlignment="1">
      <alignment horizontal="center" vertical="center"/>
    </xf>
    <xf numFmtId="0" fontId="8" fillId="5" borderId="51" xfId="0" applyFont="1" applyFill="1" applyBorder="1" applyAlignment="1">
      <alignment horizontal="left" vertical="center" wrapText="1"/>
    </xf>
    <xf numFmtId="0" fontId="8" fillId="5" borderId="4" xfId="0" applyFont="1" applyFill="1" applyBorder="1" applyAlignment="1">
      <alignment horizontal="left" vertical="center" wrapText="1"/>
    </xf>
    <xf numFmtId="0" fontId="8" fillId="5" borderId="51" xfId="0" applyFont="1" applyFill="1" applyBorder="1" applyAlignment="1">
      <alignment horizontal="center" vertical="center"/>
    </xf>
    <xf numFmtId="3" fontId="2" fillId="5" borderId="50" xfId="0" applyNumberFormat="1" applyFont="1" applyFill="1" applyBorder="1" applyAlignment="1">
      <alignment horizontal="center" vertical="center"/>
    </xf>
    <xf numFmtId="3" fontId="2" fillId="5" borderId="1" xfId="0" applyNumberFormat="1" applyFont="1" applyFill="1" applyBorder="1" applyAlignment="1">
      <alignment horizontal="center" vertical="center"/>
    </xf>
    <xf numFmtId="0" fontId="0" fillId="5" borderId="52" xfId="0" applyFill="1" applyBorder="1" applyAlignment="1">
      <alignment horizontal="center"/>
    </xf>
    <xf numFmtId="0" fontId="24" fillId="0" borderId="59" xfId="0" applyFont="1" applyBorder="1" applyAlignment="1">
      <alignment horizontal="justify" vertical="center"/>
    </xf>
    <xf numFmtId="0" fontId="23" fillId="0" borderId="56" xfId="0" applyFont="1" applyBorder="1" applyAlignment="1">
      <alignment horizontal="justify" vertical="center"/>
    </xf>
    <xf numFmtId="0" fontId="2" fillId="0" borderId="1" xfId="0" applyFont="1" applyBorder="1" applyAlignment="1">
      <alignment horizontal="center" vertical="center"/>
    </xf>
    <xf numFmtId="0" fontId="8" fillId="5" borderId="1" xfId="0" applyFont="1" applyFill="1" applyBorder="1" applyAlignment="1">
      <alignment horizontal="left" vertical="center"/>
    </xf>
    <xf numFmtId="0" fontId="8" fillId="5" borderId="1" xfId="0" applyFont="1" applyFill="1" applyBorder="1" applyAlignment="1">
      <alignment horizontal="center" vertical="center"/>
    </xf>
    <xf numFmtId="0" fontId="0" fillId="5" borderId="50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24" fillId="0" borderId="58" xfId="0" applyFont="1" applyBorder="1" applyAlignment="1">
      <alignment horizontal="justify" vertical="center" wrapText="1"/>
    </xf>
    <xf numFmtId="0" fontId="24" fillId="0" borderId="48" xfId="0" applyFont="1" applyBorder="1" applyAlignment="1">
      <alignment horizontal="justify" vertical="center" wrapText="1"/>
    </xf>
    <xf numFmtId="0" fontId="24" fillId="0" borderId="59" xfId="0" applyFont="1" applyBorder="1" applyAlignment="1">
      <alignment horizontal="justify" vertical="center" wrapText="1"/>
    </xf>
    <xf numFmtId="0" fontId="8" fillId="5" borderId="3" xfId="0" applyFont="1" applyFill="1" applyBorder="1" applyAlignment="1">
      <alignment horizontal="left" vertical="center" wrapText="1"/>
    </xf>
    <xf numFmtId="0" fontId="0" fillId="5" borderId="4" xfId="0" applyFill="1" applyBorder="1" applyAlignment="1">
      <alignment horizontal="center"/>
    </xf>
    <xf numFmtId="3" fontId="2" fillId="4" borderId="3" xfId="0" applyNumberFormat="1" applyFont="1" applyFill="1" applyBorder="1" applyAlignment="1">
      <alignment horizontal="center" vertical="center"/>
    </xf>
    <xf numFmtId="3" fontId="2" fillId="4" borderId="47" xfId="0" applyNumberFormat="1" applyFont="1" applyFill="1" applyBorder="1" applyAlignment="1">
      <alignment horizontal="center" vertical="center"/>
    </xf>
    <xf numFmtId="0" fontId="0" fillId="4" borderId="4" xfId="0" applyFill="1" applyBorder="1" applyAlignment="1">
      <alignment horizontal="center"/>
    </xf>
    <xf numFmtId="0" fontId="0" fillId="4" borderId="47" xfId="0" applyFill="1" applyBorder="1" applyAlignment="1">
      <alignment horizontal="center"/>
    </xf>
    <xf numFmtId="0" fontId="8" fillId="4" borderId="4" xfId="0" applyFont="1" applyFill="1" applyBorder="1" applyAlignment="1">
      <alignment horizontal="left" vertical="center" wrapText="1"/>
    </xf>
    <xf numFmtId="0" fontId="8" fillId="5" borderId="3" xfId="0" applyFont="1" applyFill="1" applyBorder="1" applyAlignment="1">
      <alignment horizontal="justify" vertical="center" wrapText="1"/>
    </xf>
    <xf numFmtId="0" fontId="8" fillId="5" borderId="4" xfId="0" applyFont="1" applyFill="1" applyBorder="1" applyAlignment="1">
      <alignment horizontal="justify" vertical="center" wrapText="1"/>
    </xf>
    <xf numFmtId="0" fontId="8" fillId="4" borderId="3" xfId="0" applyFont="1" applyFill="1" applyBorder="1" applyAlignment="1">
      <alignment horizontal="left" vertical="center"/>
    </xf>
    <xf numFmtId="0" fontId="8" fillId="4" borderId="4" xfId="0" applyFont="1" applyFill="1" applyBorder="1" applyAlignment="1">
      <alignment horizontal="left" vertical="center"/>
    </xf>
    <xf numFmtId="0" fontId="8" fillId="4" borderId="3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3" fontId="2" fillId="5" borderId="4" xfId="0" applyNumberFormat="1" applyFont="1" applyFill="1" applyBorder="1" applyAlignment="1">
      <alignment horizontal="center" vertical="center"/>
    </xf>
    <xf numFmtId="0" fontId="0" fillId="5" borderId="44" xfId="0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center" vertical="center"/>
    </xf>
    <xf numFmtId="3" fontId="2" fillId="4" borderId="1" xfId="0" applyNumberFormat="1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3" fontId="2" fillId="4" borderId="4" xfId="0" applyNumberFormat="1" applyFont="1" applyFill="1" applyBorder="1" applyAlignment="1">
      <alignment horizontal="center" vertical="center"/>
    </xf>
    <xf numFmtId="0" fontId="2" fillId="4" borderId="49" xfId="0" applyFont="1" applyFill="1" applyBorder="1" applyAlignment="1">
      <alignment horizontal="center" vertical="center"/>
    </xf>
    <xf numFmtId="0" fontId="2" fillId="4" borderId="69" xfId="0" applyFont="1" applyFill="1" applyBorder="1" applyAlignment="1">
      <alignment horizontal="center" vertical="center"/>
    </xf>
    <xf numFmtId="0" fontId="8" fillId="4" borderId="55" xfId="0" applyFont="1" applyFill="1" applyBorder="1" applyAlignment="1">
      <alignment horizontal="left" vertical="center"/>
    </xf>
    <xf numFmtId="0" fontId="8" fillId="4" borderId="54" xfId="0" applyFont="1" applyFill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8" fillId="5" borderId="51" xfId="0" applyFont="1" applyFill="1" applyBorder="1" applyAlignment="1">
      <alignment horizontal="left" vertical="center"/>
    </xf>
    <xf numFmtId="3" fontId="2" fillId="5" borderId="47" xfId="0" applyNumberFormat="1" applyFont="1" applyFill="1" applyBorder="1" applyAlignment="1">
      <alignment horizontal="center" vertical="center"/>
    </xf>
    <xf numFmtId="0" fontId="8" fillId="4" borderId="55" xfId="0" applyFont="1" applyFill="1" applyBorder="1" applyAlignment="1">
      <alignment horizontal="center" vertical="center"/>
    </xf>
    <xf numFmtId="3" fontId="2" fillId="4" borderId="55" xfId="0" applyNumberFormat="1" applyFont="1" applyFill="1" applyBorder="1" applyAlignment="1">
      <alignment horizontal="center" vertical="center"/>
    </xf>
    <xf numFmtId="3" fontId="1" fillId="4" borderId="1" xfId="0" applyNumberFormat="1" applyFont="1" applyFill="1" applyBorder="1" applyAlignment="1">
      <alignment horizontal="center" vertical="center"/>
    </xf>
    <xf numFmtId="3" fontId="1" fillId="4" borderId="54" xfId="0" applyNumberFormat="1" applyFont="1" applyFill="1" applyBorder="1" applyAlignment="1">
      <alignment horizontal="center" vertical="center"/>
    </xf>
    <xf numFmtId="0" fontId="0" fillId="4" borderId="61" xfId="0" applyFill="1" applyBorder="1" applyAlignment="1">
      <alignment horizontal="center"/>
    </xf>
    <xf numFmtId="0" fontId="2" fillId="4" borderId="47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left" vertical="center"/>
    </xf>
    <xf numFmtId="0" fontId="0" fillId="5" borderId="61" xfId="0" applyFill="1" applyBorder="1" applyAlignment="1">
      <alignment horizontal="center"/>
    </xf>
    <xf numFmtId="0" fontId="23" fillId="2" borderId="1" xfId="0" applyFont="1" applyFill="1" applyBorder="1" applyAlignment="1">
      <alignment horizontal="center" vertical="center"/>
    </xf>
    <xf numFmtId="0" fontId="3" fillId="2" borderId="47" xfId="0" applyFont="1" applyFill="1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colors>
    <mruColors>
      <color rgb="FF0000FF"/>
      <color rgb="FF0066FF"/>
      <color rgb="FFFFA48F"/>
      <color rgb="FFFF3300"/>
      <color rgb="FFCA145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138545</xdr:colOff>
      <xdr:row>57</xdr:row>
      <xdr:rowOff>45701</xdr:rowOff>
    </xdr:from>
    <xdr:to>
      <xdr:col>19</xdr:col>
      <xdr:colOff>470596</xdr:colOff>
      <xdr:row>58</xdr:row>
      <xdr:rowOff>170723</xdr:rowOff>
    </xdr:to>
    <xdr:pic>
      <xdr:nvPicPr>
        <xdr:cNvPr id="45" name="Imagem 44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390745" y="9107151"/>
          <a:ext cx="332051" cy="309172"/>
        </a:xfrm>
        <a:prstGeom prst="rect">
          <a:avLst/>
        </a:prstGeom>
      </xdr:spPr>
    </xdr:pic>
    <xdr:clientData/>
  </xdr:twoCellAnchor>
  <xdr:twoCellAnchor editAs="oneCell">
    <xdr:from>
      <xdr:col>19</xdr:col>
      <xdr:colOff>127000</xdr:colOff>
      <xdr:row>41</xdr:row>
      <xdr:rowOff>18143</xdr:rowOff>
    </xdr:from>
    <xdr:to>
      <xdr:col>19</xdr:col>
      <xdr:colOff>509764</xdr:colOff>
      <xdr:row>42</xdr:row>
      <xdr:rowOff>180100</xdr:rowOff>
    </xdr:to>
    <xdr:pic>
      <xdr:nvPicPr>
        <xdr:cNvPr id="84" name="Imagem 83">
          <a:extLst>
            <a:ext uri="{FF2B5EF4-FFF2-40B4-BE49-F238E27FC236}">
              <a16:creationId xmlns:a16="http://schemas.microsoft.com/office/drawing/2014/main" id="{00000000-0008-0000-0100-00005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79200" y="7238093"/>
          <a:ext cx="382764" cy="346107"/>
        </a:xfrm>
        <a:prstGeom prst="rect">
          <a:avLst/>
        </a:prstGeom>
      </xdr:spPr>
    </xdr:pic>
    <xdr:clientData/>
  </xdr:twoCellAnchor>
  <xdr:twoCellAnchor editAs="oneCell">
    <xdr:from>
      <xdr:col>19</xdr:col>
      <xdr:colOff>148422</xdr:colOff>
      <xdr:row>37</xdr:row>
      <xdr:rowOff>22683</xdr:rowOff>
    </xdr:from>
    <xdr:to>
      <xdr:col>19</xdr:col>
      <xdr:colOff>480473</xdr:colOff>
      <xdr:row>38</xdr:row>
      <xdr:rowOff>147706</xdr:rowOff>
    </xdr:to>
    <xdr:pic>
      <xdr:nvPicPr>
        <xdr:cNvPr id="80" name="Imagem 79">
          <a:extLst>
            <a:ext uri="{FF2B5EF4-FFF2-40B4-BE49-F238E27FC236}">
              <a16:creationId xmlns:a16="http://schemas.microsoft.com/office/drawing/2014/main" id="{00000000-0008-0000-0100-00005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400622" y="6874333"/>
          <a:ext cx="332051" cy="309173"/>
        </a:xfrm>
        <a:prstGeom prst="rect">
          <a:avLst/>
        </a:prstGeom>
      </xdr:spPr>
    </xdr:pic>
    <xdr:clientData/>
  </xdr:twoCellAnchor>
  <xdr:twoCellAnchor editAs="oneCell">
    <xdr:from>
      <xdr:col>19</xdr:col>
      <xdr:colOff>133551</xdr:colOff>
      <xdr:row>25</xdr:row>
      <xdr:rowOff>39814</xdr:rowOff>
    </xdr:from>
    <xdr:to>
      <xdr:col>19</xdr:col>
      <xdr:colOff>516315</xdr:colOff>
      <xdr:row>27</xdr:row>
      <xdr:rowOff>15807</xdr:rowOff>
    </xdr:to>
    <xdr:pic>
      <xdr:nvPicPr>
        <xdr:cNvPr id="20" name="Imagem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85751" y="4700714"/>
          <a:ext cx="382764" cy="344293"/>
        </a:xfrm>
        <a:prstGeom prst="rect">
          <a:avLst/>
        </a:prstGeom>
      </xdr:spPr>
    </xdr:pic>
    <xdr:clientData/>
  </xdr:twoCellAnchor>
  <xdr:twoCellAnchor editAs="oneCell">
    <xdr:from>
      <xdr:col>19</xdr:col>
      <xdr:colOff>158269</xdr:colOff>
      <xdr:row>13</xdr:row>
      <xdr:rowOff>51474</xdr:rowOff>
    </xdr:from>
    <xdr:to>
      <xdr:col>19</xdr:col>
      <xdr:colOff>490320</xdr:colOff>
      <xdr:row>14</xdr:row>
      <xdr:rowOff>176496</xdr:rowOff>
    </xdr:to>
    <xdr:pic>
      <xdr:nvPicPr>
        <xdr:cNvPr id="44" name="Imagem 43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410469" y="2502574"/>
          <a:ext cx="332051" cy="309172"/>
        </a:xfrm>
        <a:prstGeom prst="rect">
          <a:avLst/>
        </a:prstGeom>
      </xdr:spPr>
    </xdr:pic>
    <xdr:clientData/>
  </xdr:twoCellAnchor>
  <xdr:twoCellAnchor editAs="oneCell">
    <xdr:from>
      <xdr:col>19</xdr:col>
      <xdr:colOff>146276</xdr:colOff>
      <xdr:row>11</xdr:row>
      <xdr:rowOff>41955</xdr:rowOff>
    </xdr:from>
    <xdr:to>
      <xdr:col>19</xdr:col>
      <xdr:colOff>529040</xdr:colOff>
      <xdr:row>13</xdr:row>
      <xdr:rowOff>17948</xdr:rowOff>
    </xdr:to>
    <xdr:pic>
      <xdr:nvPicPr>
        <xdr:cNvPr id="81" name="Imagem 80">
          <a:extLst>
            <a:ext uri="{FF2B5EF4-FFF2-40B4-BE49-F238E27FC236}">
              <a16:creationId xmlns:a16="http://schemas.microsoft.com/office/drawing/2014/main" id="{00000000-0008-0000-0100-00005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98476" y="2124755"/>
          <a:ext cx="382764" cy="344293"/>
        </a:xfrm>
        <a:prstGeom prst="rect">
          <a:avLst/>
        </a:prstGeom>
      </xdr:spPr>
    </xdr:pic>
    <xdr:clientData/>
  </xdr:twoCellAnchor>
  <xdr:twoCellAnchor editAs="oneCell">
    <xdr:from>
      <xdr:col>19</xdr:col>
      <xdr:colOff>140607</xdr:colOff>
      <xdr:row>9</xdr:row>
      <xdr:rowOff>31750</xdr:rowOff>
    </xdr:from>
    <xdr:to>
      <xdr:col>19</xdr:col>
      <xdr:colOff>523371</xdr:colOff>
      <xdr:row>11</xdr:row>
      <xdr:rowOff>7743</xdr:rowOff>
    </xdr:to>
    <xdr:pic>
      <xdr:nvPicPr>
        <xdr:cNvPr id="82" name="Imagem 81">
          <a:extLst>
            <a:ext uri="{FF2B5EF4-FFF2-40B4-BE49-F238E27FC236}">
              <a16:creationId xmlns:a16="http://schemas.microsoft.com/office/drawing/2014/main" id="{00000000-0008-0000-0100-00005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92807" y="1746250"/>
          <a:ext cx="382764" cy="344293"/>
        </a:xfrm>
        <a:prstGeom prst="rect">
          <a:avLst/>
        </a:prstGeom>
      </xdr:spPr>
    </xdr:pic>
    <xdr:clientData/>
  </xdr:twoCellAnchor>
  <xdr:twoCellAnchor editAs="oneCell">
    <xdr:from>
      <xdr:col>19</xdr:col>
      <xdr:colOff>131536</xdr:colOff>
      <xdr:row>7</xdr:row>
      <xdr:rowOff>22679</xdr:rowOff>
    </xdr:from>
    <xdr:to>
      <xdr:col>19</xdr:col>
      <xdr:colOff>514300</xdr:colOff>
      <xdr:row>9</xdr:row>
      <xdr:rowOff>1193</xdr:rowOff>
    </xdr:to>
    <xdr:pic>
      <xdr:nvPicPr>
        <xdr:cNvPr id="83" name="Imagem 82">
          <a:extLst>
            <a:ext uri="{FF2B5EF4-FFF2-40B4-BE49-F238E27FC236}">
              <a16:creationId xmlns:a16="http://schemas.microsoft.com/office/drawing/2014/main" id="{00000000-0008-0000-0100-00005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83736" y="1368879"/>
          <a:ext cx="382764" cy="346814"/>
        </a:xfrm>
        <a:prstGeom prst="rect">
          <a:avLst/>
        </a:prstGeom>
      </xdr:spPr>
    </xdr:pic>
    <xdr:clientData/>
  </xdr:twoCellAnchor>
  <xdr:twoCellAnchor editAs="oneCell">
    <xdr:from>
      <xdr:col>19</xdr:col>
      <xdr:colOff>146538</xdr:colOff>
      <xdr:row>5</xdr:row>
      <xdr:rowOff>39077</xdr:rowOff>
    </xdr:from>
    <xdr:to>
      <xdr:col>19</xdr:col>
      <xdr:colOff>478589</xdr:colOff>
      <xdr:row>6</xdr:row>
      <xdr:rowOff>164099</xdr:rowOff>
    </xdr:to>
    <xdr:pic>
      <xdr:nvPicPr>
        <xdr:cNvPr id="78" name="Imagem 77">
          <a:extLst>
            <a:ext uri="{FF2B5EF4-FFF2-40B4-BE49-F238E27FC236}">
              <a16:creationId xmlns:a16="http://schemas.microsoft.com/office/drawing/2014/main" id="{00000000-0008-0000-0100-00004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398738" y="1016977"/>
          <a:ext cx="332051" cy="309172"/>
        </a:xfrm>
        <a:prstGeom prst="rect">
          <a:avLst/>
        </a:prstGeom>
      </xdr:spPr>
    </xdr:pic>
    <xdr:clientData/>
  </xdr:twoCellAnchor>
  <xdr:twoCellAnchor editAs="oneCell">
    <xdr:from>
      <xdr:col>19</xdr:col>
      <xdr:colOff>152495</xdr:colOff>
      <xdr:row>3</xdr:row>
      <xdr:rowOff>19725</xdr:rowOff>
    </xdr:from>
    <xdr:to>
      <xdr:col>19</xdr:col>
      <xdr:colOff>484546</xdr:colOff>
      <xdr:row>4</xdr:row>
      <xdr:rowOff>144747</xdr:rowOff>
    </xdr:to>
    <xdr:pic>
      <xdr:nvPicPr>
        <xdr:cNvPr id="43" name="Imagem 42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399933" y="630913"/>
          <a:ext cx="332051" cy="307584"/>
        </a:xfrm>
        <a:prstGeom prst="rect">
          <a:avLst/>
        </a:prstGeom>
      </xdr:spPr>
    </xdr:pic>
    <xdr:clientData/>
  </xdr:twoCellAnchor>
  <xdr:twoCellAnchor>
    <xdr:from>
      <xdr:col>5</xdr:col>
      <xdr:colOff>148167</xdr:colOff>
      <xdr:row>3</xdr:row>
      <xdr:rowOff>70813</xdr:rowOff>
    </xdr:from>
    <xdr:to>
      <xdr:col>5</xdr:col>
      <xdr:colOff>228023</xdr:colOff>
      <xdr:row>4</xdr:row>
      <xdr:rowOff>104150</xdr:rowOff>
    </xdr:to>
    <xdr:sp macro="" textlink="">
      <xdr:nvSpPr>
        <xdr:cNvPr id="2" name="Seta para cima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4548717" y="680413"/>
          <a:ext cx="79856" cy="217487"/>
        </a:xfrm>
        <a:prstGeom prst="upArrow">
          <a:avLst>
            <a:gd name="adj1" fmla="val 50000"/>
            <a:gd name="adj2" fmla="val 37522"/>
          </a:avLst>
        </a:prstGeom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>
            <a:solidFill>
              <a:srgbClr val="FF0000"/>
            </a:solidFill>
          </a:endParaRPr>
        </a:p>
      </xdr:txBody>
    </xdr:sp>
    <xdr:clientData/>
  </xdr:twoCellAnchor>
  <xdr:twoCellAnchor>
    <xdr:from>
      <xdr:col>5</xdr:col>
      <xdr:colOff>155864</xdr:colOff>
      <xdr:row>7</xdr:row>
      <xdr:rowOff>65667</xdr:rowOff>
    </xdr:from>
    <xdr:to>
      <xdr:col>5</xdr:col>
      <xdr:colOff>232312</xdr:colOff>
      <xdr:row>8</xdr:row>
      <xdr:rowOff>99004</xdr:rowOff>
    </xdr:to>
    <xdr:sp macro="" textlink="">
      <xdr:nvSpPr>
        <xdr:cNvPr id="3" name="Seta para cima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556414" y="1411867"/>
          <a:ext cx="76448" cy="217487"/>
        </a:xfrm>
        <a:prstGeom prst="upArrow">
          <a:avLst/>
        </a:prstGeom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>
            <a:solidFill>
              <a:srgbClr val="FF0000"/>
            </a:solidFill>
          </a:endParaRPr>
        </a:p>
      </xdr:txBody>
    </xdr:sp>
    <xdr:clientData/>
  </xdr:twoCellAnchor>
  <xdr:twoCellAnchor>
    <xdr:from>
      <xdr:col>5</xdr:col>
      <xdr:colOff>153940</xdr:colOff>
      <xdr:row>9</xdr:row>
      <xdr:rowOff>68551</xdr:rowOff>
    </xdr:from>
    <xdr:to>
      <xdr:col>5</xdr:col>
      <xdr:colOff>229900</xdr:colOff>
      <xdr:row>10</xdr:row>
      <xdr:rowOff>101888</xdr:rowOff>
    </xdr:to>
    <xdr:sp macro="" textlink="">
      <xdr:nvSpPr>
        <xdr:cNvPr id="4" name="Seta para cima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554490" y="1783051"/>
          <a:ext cx="75960" cy="217487"/>
        </a:xfrm>
        <a:prstGeom prst="upArrow">
          <a:avLst/>
        </a:prstGeom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>
            <a:solidFill>
              <a:srgbClr val="FF0000"/>
            </a:solidFill>
          </a:endParaRPr>
        </a:p>
      </xdr:txBody>
    </xdr:sp>
    <xdr:clientData/>
  </xdr:twoCellAnchor>
  <xdr:twoCellAnchor>
    <xdr:from>
      <xdr:col>5</xdr:col>
      <xdr:colOff>155864</xdr:colOff>
      <xdr:row>11</xdr:row>
      <xdr:rowOff>61095</xdr:rowOff>
    </xdr:from>
    <xdr:to>
      <xdr:col>5</xdr:col>
      <xdr:colOff>228456</xdr:colOff>
      <xdr:row>12</xdr:row>
      <xdr:rowOff>94432</xdr:rowOff>
    </xdr:to>
    <xdr:sp macro="" textlink="">
      <xdr:nvSpPr>
        <xdr:cNvPr id="5" name="Seta para cima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4556414" y="2143895"/>
          <a:ext cx="72592" cy="217487"/>
        </a:xfrm>
        <a:prstGeom prst="upArrow">
          <a:avLst/>
        </a:prstGeom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>
            <a:solidFill>
              <a:srgbClr val="FF0000"/>
            </a:solidFill>
          </a:endParaRPr>
        </a:p>
      </xdr:txBody>
    </xdr:sp>
    <xdr:clientData/>
  </xdr:twoCellAnchor>
  <xdr:twoCellAnchor>
    <xdr:from>
      <xdr:col>5</xdr:col>
      <xdr:colOff>136140</xdr:colOff>
      <xdr:row>17</xdr:row>
      <xdr:rowOff>67109</xdr:rowOff>
    </xdr:from>
    <xdr:to>
      <xdr:col>5</xdr:col>
      <xdr:colOff>244090</xdr:colOff>
      <xdr:row>18</xdr:row>
      <xdr:rowOff>100446</xdr:rowOff>
    </xdr:to>
    <xdr:sp macro="" textlink="">
      <xdr:nvSpPr>
        <xdr:cNvPr id="6" name="Seta para cima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4536690" y="3254809"/>
          <a:ext cx="107950" cy="217487"/>
        </a:xfrm>
        <a:prstGeom prst="upArrow">
          <a:avLst>
            <a:gd name="adj1" fmla="val 28610"/>
            <a:gd name="adj2" fmla="val 42870"/>
          </a:avLst>
        </a:prstGeom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>
            <a:solidFill>
              <a:srgbClr val="FF0000"/>
            </a:solidFill>
          </a:endParaRPr>
        </a:p>
      </xdr:txBody>
    </xdr:sp>
    <xdr:clientData/>
  </xdr:twoCellAnchor>
  <xdr:twoCellAnchor>
    <xdr:from>
      <xdr:col>3</xdr:col>
      <xdr:colOff>710045</xdr:colOff>
      <xdr:row>65</xdr:row>
      <xdr:rowOff>11546</xdr:rowOff>
    </xdr:from>
    <xdr:to>
      <xdr:col>3</xdr:col>
      <xdr:colOff>817995</xdr:colOff>
      <xdr:row>65</xdr:row>
      <xdr:rowOff>241156</xdr:rowOff>
    </xdr:to>
    <xdr:sp macro="" textlink="">
      <xdr:nvSpPr>
        <xdr:cNvPr id="7" name="Seta para cima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3599295" y="12667096"/>
          <a:ext cx="107950" cy="204210"/>
        </a:xfrm>
        <a:prstGeom prst="upArrow">
          <a:avLst/>
        </a:prstGeom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19</xdr:col>
      <xdr:colOff>137719</xdr:colOff>
      <xdr:row>7</xdr:row>
      <xdr:rowOff>21167</xdr:rowOff>
    </xdr:from>
    <xdr:to>
      <xdr:col>19</xdr:col>
      <xdr:colOff>508001</xdr:colOff>
      <xdr:row>8</xdr:row>
      <xdr:rowOff>158230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1389919" y="1367367"/>
          <a:ext cx="370282" cy="321213"/>
        </a:xfrm>
        <a:prstGeom prst="rect">
          <a:avLst/>
        </a:prstGeom>
      </xdr:spPr>
    </xdr:pic>
    <xdr:clientData/>
  </xdr:twoCellAnchor>
  <xdr:twoCellAnchor editAs="oneCell">
    <xdr:from>
      <xdr:col>19</xdr:col>
      <xdr:colOff>162278</xdr:colOff>
      <xdr:row>19</xdr:row>
      <xdr:rowOff>0</xdr:rowOff>
    </xdr:from>
    <xdr:to>
      <xdr:col>19</xdr:col>
      <xdr:colOff>493889</xdr:colOff>
      <xdr:row>20</xdr:row>
      <xdr:rowOff>126785</xdr:rowOff>
    </xdr:to>
    <xdr:pic>
      <xdr:nvPicPr>
        <xdr:cNvPr id="9" name="Imagem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1414478" y="3556000"/>
          <a:ext cx="331611" cy="310935"/>
        </a:xfrm>
        <a:prstGeom prst="rect">
          <a:avLst/>
        </a:prstGeom>
      </xdr:spPr>
    </xdr:pic>
    <xdr:clientData/>
  </xdr:twoCellAnchor>
  <xdr:twoCellAnchor editAs="oneCell">
    <xdr:from>
      <xdr:col>19</xdr:col>
      <xdr:colOff>148167</xdr:colOff>
      <xdr:row>19</xdr:row>
      <xdr:rowOff>0</xdr:rowOff>
    </xdr:from>
    <xdr:to>
      <xdr:col>19</xdr:col>
      <xdr:colOff>518449</xdr:colOff>
      <xdr:row>20</xdr:row>
      <xdr:rowOff>137063</xdr:rowOff>
    </xdr:to>
    <xdr:pic>
      <xdr:nvPicPr>
        <xdr:cNvPr id="10" name="Imagem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1400367" y="3556000"/>
          <a:ext cx="370282" cy="321213"/>
        </a:xfrm>
        <a:prstGeom prst="rect">
          <a:avLst/>
        </a:prstGeom>
      </xdr:spPr>
    </xdr:pic>
    <xdr:clientData/>
  </xdr:twoCellAnchor>
  <xdr:twoCellAnchor editAs="oneCell">
    <xdr:from>
      <xdr:col>19</xdr:col>
      <xdr:colOff>148167</xdr:colOff>
      <xdr:row>21</xdr:row>
      <xdr:rowOff>21166</xdr:rowOff>
    </xdr:from>
    <xdr:to>
      <xdr:col>19</xdr:col>
      <xdr:colOff>518449</xdr:colOff>
      <xdr:row>22</xdr:row>
      <xdr:rowOff>158229</xdr:rowOff>
    </xdr:to>
    <xdr:pic>
      <xdr:nvPicPr>
        <xdr:cNvPr id="11" name="Imagem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1400367" y="3945466"/>
          <a:ext cx="370282" cy="321213"/>
        </a:xfrm>
        <a:prstGeom prst="rect">
          <a:avLst/>
        </a:prstGeom>
      </xdr:spPr>
    </xdr:pic>
    <xdr:clientData/>
  </xdr:twoCellAnchor>
  <xdr:twoCellAnchor editAs="oneCell">
    <xdr:from>
      <xdr:col>19</xdr:col>
      <xdr:colOff>143282</xdr:colOff>
      <xdr:row>23</xdr:row>
      <xdr:rowOff>33649</xdr:rowOff>
    </xdr:from>
    <xdr:to>
      <xdr:col>19</xdr:col>
      <xdr:colOff>513564</xdr:colOff>
      <xdr:row>24</xdr:row>
      <xdr:rowOff>170712</xdr:rowOff>
    </xdr:to>
    <xdr:pic>
      <xdr:nvPicPr>
        <xdr:cNvPr id="12" name="Imagem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1395482" y="4326249"/>
          <a:ext cx="370282" cy="321213"/>
        </a:xfrm>
        <a:prstGeom prst="rect">
          <a:avLst/>
        </a:prstGeom>
      </xdr:spPr>
    </xdr:pic>
    <xdr:clientData/>
  </xdr:twoCellAnchor>
  <xdr:twoCellAnchor editAs="oneCell">
    <xdr:from>
      <xdr:col>19</xdr:col>
      <xdr:colOff>142740</xdr:colOff>
      <xdr:row>25</xdr:row>
      <xdr:rowOff>37449</xdr:rowOff>
    </xdr:from>
    <xdr:to>
      <xdr:col>19</xdr:col>
      <xdr:colOff>513022</xdr:colOff>
      <xdr:row>26</xdr:row>
      <xdr:rowOff>174512</xdr:rowOff>
    </xdr:to>
    <xdr:pic>
      <xdr:nvPicPr>
        <xdr:cNvPr id="13" name="Imagem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1394940" y="4698349"/>
          <a:ext cx="370282" cy="321213"/>
        </a:xfrm>
        <a:prstGeom prst="rect">
          <a:avLst/>
        </a:prstGeom>
      </xdr:spPr>
    </xdr:pic>
    <xdr:clientData/>
  </xdr:twoCellAnchor>
  <xdr:twoCellAnchor editAs="oneCell">
    <xdr:from>
      <xdr:col>19</xdr:col>
      <xdr:colOff>134056</xdr:colOff>
      <xdr:row>41</xdr:row>
      <xdr:rowOff>21167</xdr:rowOff>
    </xdr:from>
    <xdr:to>
      <xdr:col>19</xdr:col>
      <xdr:colOff>504338</xdr:colOff>
      <xdr:row>42</xdr:row>
      <xdr:rowOff>157345</xdr:rowOff>
    </xdr:to>
    <xdr:pic>
      <xdr:nvPicPr>
        <xdr:cNvPr id="14" name="Imagem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11386256" y="7241117"/>
          <a:ext cx="370282" cy="320328"/>
        </a:xfrm>
        <a:prstGeom prst="rect">
          <a:avLst/>
        </a:prstGeom>
      </xdr:spPr>
    </xdr:pic>
    <xdr:clientData/>
  </xdr:twoCellAnchor>
  <xdr:twoCellAnchor editAs="oneCell">
    <xdr:from>
      <xdr:col>19</xdr:col>
      <xdr:colOff>141111</xdr:colOff>
      <xdr:row>45</xdr:row>
      <xdr:rowOff>28222</xdr:rowOff>
    </xdr:from>
    <xdr:to>
      <xdr:col>19</xdr:col>
      <xdr:colOff>511393</xdr:colOff>
      <xdr:row>46</xdr:row>
      <xdr:rowOff>166166</xdr:rowOff>
    </xdr:to>
    <xdr:pic>
      <xdr:nvPicPr>
        <xdr:cNvPr id="15" name="Imagem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1393311" y="7616472"/>
          <a:ext cx="370282" cy="322094"/>
        </a:xfrm>
        <a:prstGeom prst="rect">
          <a:avLst/>
        </a:prstGeom>
      </xdr:spPr>
    </xdr:pic>
    <xdr:clientData/>
  </xdr:twoCellAnchor>
  <xdr:twoCellAnchor editAs="oneCell">
    <xdr:from>
      <xdr:col>19</xdr:col>
      <xdr:colOff>148167</xdr:colOff>
      <xdr:row>49</xdr:row>
      <xdr:rowOff>23813</xdr:rowOff>
    </xdr:from>
    <xdr:to>
      <xdr:col>19</xdr:col>
      <xdr:colOff>479778</xdr:colOff>
      <xdr:row>50</xdr:row>
      <xdr:rowOff>151480</xdr:rowOff>
    </xdr:to>
    <xdr:pic>
      <xdr:nvPicPr>
        <xdr:cNvPr id="16" name="Imagem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11400367" y="7980363"/>
          <a:ext cx="331611" cy="311816"/>
        </a:xfrm>
        <a:prstGeom prst="rect">
          <a:avLst/>
        </a:prstGeom>
      </xdr:spPr>
    </xdr:pic>
    <xdr:clientData/>
  </xdr:twoCellAnchor>
  <xdr:twoCellAnchor editAs="oneCell">
    <xdr:from>
      <xdr:col>3</xdr:col>
      <xdr:colOff>795106</xdr:colOff>
      <xdr:row>68</xdr:row>
      <xdr:rowOff>11940</xdr:rowOff>
    </xdr:from>
    <xdr:to>
      <xdr:col>4</xdr:col>
      <xdr:colOff>340328</xdr:colOff>
      <xdr:row>69</xdr:row>
      <xdr:rowOff>28178</xdr:rowOff>
    </xdr:to>
    <xdr:pic>
      <xdr:nvPicPr>
        <xdr:cNvPr id="17" name="Imagem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3684356" y="13315190"/>
          <a:ext cx="370722" cy="321038"/>
        </a:xfrm>
        <a:prstGeom prst="rect">
          <a:avLst/>
        </a:prstGeom>
      </xdr:spPr>
    </xdr:pic>
    <xdr:clientData/>
  </xdr:twoCellAnchor>
  <xdr:twoCellAnchor editAs="oneCell">
    <xdr:from>
      <xdr:col>3</xdr:col>
      <xdr:colOff>803246</xdr:colOff>
      <xdr:row>69</xdr:row>
      <xdr:rowOff>14653</xdr:rowOff>
    </xdr:from>
    <xdr:to>
      <xdr:col>4</xdr:col>
      <xdr:colOff>360950</xdr:colOff>
      <xdr:row>70</xdr:row>
      <xdr:rowOff>44442</xdr:rowOff>
    </xdr:to>
    <xdr:pic>
      <xdr:nvPicPr>
        <xdr:cNvPr id="18" name="Imagem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3692496" y="13622703"/>
          <a:ext cx="383204" cy="340940"/>
        </a:xfrm>
        <a:prstGeom prst="rect">
          <a:avLst/>
        </a:prstGeom>
      </xdr:spPr>
    </xdr:pic>
    <xdr:clientData/>
  </xdr:twoCellAnchor>
  <xdr:twoCellAnchor editAs="oneCell">
    <xdr:from>
      <xdr:col>3</xdr:col>
      <xdr:colOff>819530</xdr:colOff>
      <xdr:row>70</xdr:row>
      <xdr:rowOff>4344</xdr:rowOff>
    </xdr:from>
    <xdr:to>
      <xdr:col>4</xdr:col>
      <xdr:colOff>326081</xdr:colOff>
      <xdr:row>71</xdr:row>
      <xdr:rowOff>10302</xdr:rowOff>
    </xdr:to>
    <xdr:pic>
      <xdr:nvPicPr>
        <xdr:cNvPr id="19" name="Imagem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708780" y="13923544"/>
          <a:ext cx="332051" cy="310758"/>
        </a:xfrm>
        <a:prstGeom prst="rect">
          <a:avLst/>
        </a:prstGeom>
      </xdr:spPr>
    </xdr:pic>
    <xdr:clientData/>
  </xdr:twoCellAnchor>
  <xdr:twoCellAnchor editAs="oneCell">
    <xdr:from>
      <xdr:col>19</xdr:col>
      <xdr:colOff>129167</xdr:colOff>
      <xdr:row>49</xdr:row>
      <xdr:rowOff>18622</xdr:rowOff>
    </xdr:from>
    <xdr:to>
      <xdr:col>19</xdr:col>
      <xdr:colOff>499449</xdr:colOff>
      <xdr:row>50</xdr:row>
      <xdr:rowOff>156566</xdr:rowOff>
    </xdr:to>
    <xdr:pic>
      <xdr:nvPicPr>
        <xdr:cNvPr id="21" name="Imagem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1381367" y="7975172"/>
          <a:ext cx="370282" cy="322093"/>
        </a:xfrm>
        <a:prstGeom prst="rect">
          <a:avLst/>
        </a:prstGeom>
      </xdr:spPr>
    </xdr:pic>
    <xdr:clientData/>
  </xdr:twoCellAnchor>
  <xdr:twoCellAnchor editAs="oneCell">
    <xdr:from>
      <xdr:col>19</xdr:col>
      <xdr:colOff>139700</xdr:colOff>
      <xdr:row>3</xdr:row>
      <xdr:rowOff>25400</xdr:rowOff>
    </xdr:from>
    <xdr:to>
      <xdr:col>19</xdr:col>
      <xdr:colOff>509982</xdr:colOff>
      <xdr:row>4</xdr:row>
      <xdr:rowOff>162463</xdr:rowOff>
    </xdr:to>
    <xdr:pic>
      <xdr:nvPicPr>
        <xdr:cNvPr id="22" name="Imagem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1391900" y="635000"/>
          <a:ext cx="370282" cy="321213"/>
        </a:xfrm>
        <a:prstGeom prst="rect">
          <a:avLst/>
        </a:prstGeom>
      </xdr:spPr>
    </xdr:pic>
    <xdr:clientData/>
  </xdr:twoCellAnchor>
  <xdr:twoCellAnchor editAs="oneCell">
    <xdr:from>
      <xdr:col>19</xdr:col>
      <xdr:colOff>133767</xdr:colOff>
      <xdr:row>37</xdr:row>
      <xdr:rowOff>17799</xdr:rowOff>
    </xdr:from>
    <xdr:to>
      <xdr:col>19</xdr:col>
      <xdr:colOff>504049</xdr:colOff>
      <xdr:row>38</xdr:row>
      <xdr:rowOff>157025</xdr:rowOff>
    </xdr:to>
    <xdr:pic>
      <xdr:nvPicPr>
        <xdr:cNvPr id="23" name="Imagem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1385967" y="6869449"/>
          <a:ext cx="370282" cy="323376"/>
        </a:xfrm>
        <a:prstGeom prst="rect">
          <a:avLst/>
        </a:prstGeom>
      </xdr:spPr>
    </xdr:pic>
    <xdr:clientData/>
  </xdr:twoCellAnchor>
  <xdr:twoCellAnchor editAs="oneCell">
    <xdr:from>
      <xdr:col>19</xdr:col>
      <xdr:colOff>113033</xdr:colOff>
      <xdr:row>55</xdr:row>
      <xdr:rowOff>39688</xdr:rowOff>
    </xdr:from>
    <xdr:to>
      <xdr:col>19</xdr:col>
      <xdr:colOff>483315</xdr:colOff>
      <xdr:row>56</xdr:row>
      <xdr:rowOff>177635</xdr:rowOff>
    </xdr:to>
    <xdr:pic>
      <xdr:nvPicPr>
        <xdr:cNvPr id="24" name="Imagem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1365233" y="8732838"/>
          <a:ext cx="370282" cy="322096"/>
        </a:xfrm>
        <a:prstGeom prst="rect">
          <a:avLst/>
        </a:prstGeom>
      </xdr:spPr>
    </xdr:pic>
    <xdr:clientData/>
  </xdr:twoCellAnchor>
  <xdr:twoCellAnchor editAs="oneCell">
    <xdr:from>
      <xdr:col>19</xdr:col>
      <xdr:colOff>127000</xdr:colOff>
      <xdr:row>57</xdr:row>
      <xdr:rowOff>42333</xdr:rowOff>
    </xdr:from>
    <xdr:to>
      <xdr:col>19</xdr:col>
      <xdr:colOff>497282</xdr:colOff>
      <xdr:row>58</xdr:row>
      <xdr:rowOff>180277</xdr:rowOff>
    </xdr:to>
    <xdr:pic>
      <xdr:nvPicPr>
        <xdr:cNvPr id="25" name="Imagem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1379200" y="9103783"/>
          <a:ext cx="370282" cy="322094"/>
        </a:xfrm>
        <a:prstGeom prst="rect">
          <a:avLst/>
        </a:prstGeom>
      </xdr:spPr>
    </xdr:pic>
    <xdr:clientData/>
  </xdr:twoCellAnchor>
  <xdr:twoCellAnchor editAs="oneCell">
    <xdr:from>
      <xdr:col>19</xdr:col>
      <xdr:colOff>153940</xdr:colOff>
      <xdr:row>17</xdr:row>
      <xdr:rowOff>23091</xdr:rowOff>
    </xdr:from>
    <xdr:to>
      <xdr:col>19</xdr:col>
      <xdr:colOff>524222</xdr:colOff>
      <xdr:row>18</xdr:row>
      <xdr:rowOff>160154</xdr:rowOff>
    </xdr:to>
    <xdr:pic>
      <xdr:nvPicPr>
        <xdr:cNvPr id="26" name="Imagem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1406140" y="3210791"/>
          <a:ext cx="370282" cy="321213"/>
        </a:xfrm>
        <a:prstGeom prst="rect">
          <a:avLst/>
        </a:prstGeom>
      </xdr:spPr>
    </xdr:pic>
    <xdr:clientData/>
  </xdr:twoCellAnchor>
  <xdr:twoCellAnchor editAs="oneCell">
    <xdr:from>
      <xdr:col>19</xdr:col>
      <xdr:colOff>127001</xdr:colOff>
      <xdr:row>51</xdr:row>
      <xdr:rowOff>23813</xdr:rowOff>
    </xdr:from>
    <xdr:to>
      <xdr:col>19</xdr:col>
      <xdr:colOff>509765</xdr:colOff>
      <xdr:row>53</xdr:row>
      <xdr:rowOff>941</xdr:rowOff>
    </xdr:to>
    <xdr:pic>
      <xdr:nvPicPr>
        <xdr:cNvPr id="27" name="Imagem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79201" y="8348663"/>
          <a:ext cx="382764" cy="342706"/>
        </a:xfrm>
        <a:prstGeom prst="rect">
          <a:avLst/>
        </a:prstGeom>
      </xdr:spPr>
    </xdr:pic>
    <xdr:clientData/>
  </xdr:twoCellAnchor>
  <xdr:twoCellAnchor>
    <xdr:from>
      <xdr:col>5</xdr:col>
      <xdr:colOff>165483</xdr:colOff>
      <xdr:row>13</xdr:row>
      <xdr:rowOff>75768</xdr:rowOff>
    </xdr:from>
    <xdr:to>
      <xdr:col>5</xdr:col>
      <xdr:colOff>233986</xdr:colOff>
      <xdr:row>14</xdr:row>
      <xdr:rowOff>109105</xdr:rowOff>
    </xdr:to>
    <xdr:sp macro="" textlink="">
      <xdr:nvSpPr>
        <xdr:cNvPr id="28" name="Seta para cima 27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/>
      </xdr:nvSpPr>
      <xdr:spPr>
        <a:xfrm>
          <a:off x="4566033" y="2526868"/>
          <a:ext cx="68503" cy="217487"/>
        </a:xfrm>
        <a:prstGeom prst="upArrow">
          <a:avLst/>
        </a:prstGeom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19</xdr:col>
      <xdr:colOff>134938</xdr:colOff>
      <xdr:row>5</xdr:row>
      <xdr:rowOff>39688</xdr:rowOff>
    </xdr:from>
    <xdr:to>
      <xdr:col>19</xdr:col>
      <xdr:colOff>505220</xdr:colOff>
      <xdr:row>6</xdr:row>
      <xdr:rowOff>176751</xdr:rowOff>
    </xdr:to>
    <xdr:pic>
      <xdr:nvPicPr>
        <xdr:cNvPr id="29" name="Imagem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1387138" y="1017588"/>
          <a:ext cx="370282" cy="321213"/>
        </a:xfrm>
        <a:prstGeom prst="rect">
          <a:avLst/>
        </a:prstGeom>
      </xdr:spPr>
    </xdr:pic>
    <xdr:clientData/>
  </xdr:twoCellAnchor>
  <xdr:twoCellAnchor editAs="oneCell">
    <xdr:from>
      <xdr:col>19</xdr:col>
      <xdr:colOff>142876</xdr:colOff>
      <xdr:row>9</xdr:row>
      <xdr:rowOff>31750</xdr:rowOff>
    </xdr:from>
    <xdr:to>
      <xdr:col>19</xdr:col>
      <xdr:colOff>513158</xdr:colOff>
      <xdr:row>10</xdr:row>
      <xdr:rowOff>168813</xdr:rowOff>
    </xdr:to>
    <xdr:pic>
      <xdr:nvPicPr>
        <xdr:cNvPr id="30" name="Imagem 29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1395076" y="1746250"/>
          <a:ext cx="370282" cy="321213"/>
        </a:xfrm>
        <a:prstGeom prst="rect">
          <a:avLst/>
        </a:prstGeom>
      </xdr:spPr>
    </xdr:pic>
    <xdr:clientData/>
  </xdr:twoCellAnchor>
  <xdr:twoCellAnchor editAs="oneCell">
    <xdr:from>
      <xdr:col>19</xdr:col>
      <xdr:colOff>150812</xdr:colOff>
      <xdr:row>11</xdr:row>
      <xdr:rowOff>47625</xdr:rowOff>
    </xdr:from>
    <xdr:to>
      <xdr:col>19</xdr:col>
      <xdr:colOff>521094</xdr:colOff>
      <xdr:row>13</xdr:row>
      <xdr:rowOff>2125</xdr:rowOff>
    </xdr:to>
    <xdr:pic>
      <xdr:nvPicPr>
        <xdr:cNvPr id="31" name="Imagem 30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1403012" y="2130425"/>
          <a:ext cx="370282" cy="322800"/>
        </a:xfrm>
        <a:prstGeom prst="rect">
          <a:avLst/>
        </a:prstGeom>
      </xdr:spPr>
    </xdr:pic>
    <xdr:clientData/>
  </xdr:twoCellAnchor>
  <xdr:twoCellAnchor editAs="oneCell">
    <xdr:from>
      <xdr:col>19</xdr:col>
      <xdr:colOff>142875</xdr:colOff>
      <xdr:row>13</xdr:row>
      <xdr:rowOff>47624</xdr:rowOff>
    </xdr:from>
    <xdr:to>
      <xdr:col>19</xdr:col>
      <xdr:colOff>513157</xdr:colOff>
      <xdr:row>15</xdr:row>
      <xdr:rowOff>2124</xdr:rowOff>
    </xdr:to>
    <xdr:pic>
      <xdr:nvPicPr>
        <xdr:cNvPr id="32" name="Imagem 31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1395075" y="2498724"/>
          <a:ext cx="370282" cy="322800"/>
        </a:xfrm>
        <a:prstGeom prst="rect">
          <a:avLst/>
        </a:prstGeom>
      </xdr:spPr>
    </xdr:pic>
    <xdr:clientData/>
  </xdr:twoCellAnchor>
  <xdr:twoCellAnchor editAs="oneCell">
    <xdr:from>
      <xdr:col>19</xdr:col>
      <xdr:colOff>134937</xdr:colOff>
      <xdr:row>51</xdr:row>
      <xdr:rowOff>23813</xdr:rowOff>
    </xdr:from>
    <xdr:to>
      <xdr:col>19</xdr:col>
      <xdr:colOff>505219</xdr:colOff>
      <xdr:row>52</xdr:row>
      <xdr:rowOff>160876</xdr:rowOff>
    </xdr:to>
    <xdr:pic>
      <xdr:nvPicPr>
        <xdr:cNvPr id="33" name="Imagem 3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1387137" y="8348663"/>
          <a:ext cx="370282" cy="321212"/>
        </a:xfrm>
        <a:prstGeom prst="rect">
          <a:avLst/>
        </a:prstGeom>
      </xdr:spPr>
    </xdr:pic>
    <xdr:clientData/>
  </xdr:twoCellAnchor>
  <xdr:twoCellAnchor editAs="oneCell">
    <xdr:from>
      <xdr:col>19</xdr:col>
      <xdr:colOff>153939</xdr:colOff>
      <xdr:row>15</xdr:row>
      <xdr:rowOff>18039</xdr:rowOff>
    </xdr:from>
    <xdr:to>
      <xdr:col>19</xdr:col>
      <xdr:colOff>524221</xdr:colOff>
      <xdr:row>16</xdr:row>
      <xdr:rowOff>155102</xdr:rowOff>
    </xdr:to>
    <xdr:pic>
      <xdr:nvPicPr>
        <xdr:cNvPr id="34" name="Imagem 33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1406139" y="2837439"/>
          <a:ext cx="370282" cy="321213"/>
        </a:xfrm>
        <a:prstGeom prst="rect">
          <a:avLst/>
        </a:prstGeom>
      </xdr:spPr>
    </xdr:pic>
    <xdr:clientData/>
  </xdr:twoCellAnchor>
  <xdr:twoCellAnchor editAs="oneCell">
    <xdr:from>
      <xdr:col>19</xdr:col>
      <xdr:colOff>137381</xdr:colOff>
      <xdr:row>27</xdr:row>
      <xdr:rowOff>39687</xdr:rowOff>
    </xdr:from>
    <xdr:to>
      <xdr:col>19</xdr:col>
      <xdr:colOff>507663</xdr:colOff>
      <xdr:row>28</xdr:row>
      <xdr:rowOff>176750</xdr:rowOff>
    </xdr:to>
    <xdr:pic>
      <xdr:nvPicPr>
        <xdr:cNvPr id="38" name="Imagem 37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1389581" y="5068887"/>
          <a:ext cx="370282" cy="321213"/>
        </a:xfrm>
        <a:prstGeom prst="rect">
          <a:avLst/>
        </a:prstGeom>
      </xdr:spPr>
    </xdr:pic>
    <xdr:clientData/>
  </xdr:twoCellAnchor>
  <xdr:twoCellAnchor editAs="oneCell">
    <xdr:from>
      <xdr:col>19</xdr:col>
      <xdr:colOff>147149</xdr:colOff>
      <xdr:row>29</xdr:row>
      <xdr:rowOff>31750</xdr:rowOff>
    </xdr:from>
    <xdr:to>
      <xdr:col>19</xdr:col>
      <xdr:colOff>517431</xdr:colOff>
      <xdr:row>30</xdr:row>
      <xdr:rowOff>171866</xdr:rowOff>
    </xdr:to>
    <xdr:pic>
      <xdr:nvPicPr>
        <xdr:cNvPr id="39" name="Imagem 38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1399349" y="5429250"/>
          <a:ext cx="370282" cy="324266"/>
        </a:xfrm>
        <a:prstGeom prst="rect">
          <a:avLst/>
        </a:prstGeom>
      </xdr:spPr>
    </xdr:pic>
    <xdr:clientData/>
  </xdr:twoCellAnchor>
  <xdr:twoCellAnchor editAs="oneCell">
    <xdr:from>
      <xdr:col>19</xdr:col>
      <xdr:colOff>150813</xdr:colOff>
      <xdr:row>31</xdr:row>
      <xdr:rowOff>31750</xdr:rowOff>
    </xdr:from>
    <xdr:to>
      <xdr:col>19</xdr:col>
      <xdr:colOff>521095</xdr:colOff>
      <xdr:row>33</xdr:row>
      <xdr:rowOff>1162</xdr:rowOff>
    </xdr:to>
    <xdr:pic>
      <xdr:nvPicPr>
        <xdr:cNvPr id="40" name="Imagem 39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 rot="21342643">
          <a:off x="11403013" y="5797550"/>
          <a:ext cx="370282" cy="318662"/>
        </a:xfrm>
        <a:prstGeom prst="rect">
          <a:avLst/>
        </a:prstGeom>
      </xdr:spPr>
    </xdr:pic>
    <xdr:clientData/>
  </xdr:twoCellAnchor>
  <xdr:twoCellAnchor editAs="oneCell">
    <xdr:from>
      <xdr:col>19</xdr:col>
      <xdr:colOff>154475</xdr:colOff>
      <xdr:row>33</xdr:row>
      <xdr:rowOff>32361</xdr:rowOff>
    </xdr:from>
    <xdr:to>
      <xdr:col>19</xdr:col>
      <xdr:colOff>524757</xdr:colOff>
      <xdr:row>34</xdr:row>
      <xdr:rowOff>172478</xdr:rowOff>
    </xdr:to>
    <xdr:pic>
      <xdr:nvPicPr>
        <xdr:cNvPr id="41" name="Imagem 40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1406675" y="6147411"/>
          <a:ext cx="370282" cy="324267"/>
        </a:xfrm>
        <a:prstGeom prst="rect">
          <a:avLst/>
        </a:prstGeom>
      </xdr:spPr>
    </xdr:pic>
    <xdr:clientData/>
  </xdr:twoCellAnchor>
  <xdr:twoCellAnchor editAs="oneCell">
    <xdr:from>
      <xdr:col>19</xdr:col>
      <xdr:colOff>139823</xdr:colOff>
      <xdr:row>35</xdr:row>
      <xdr:rowOff>23812</xdr:rowOff>
    </xdr:from>
    <xdr:to>
      <xdr:col>19</xdr:col>
      <xdr:colOff>510105</xdr:colOff>
      <xdr:row>36</xdr:row>
      <xdr:rowOff>160875</xdr:rowOff>
    </xdr:to>
    <xdr:pic>
      <xdr:nvPicPr>
        <xdr:cNvPr id="42" name="Imagem 41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1392023" y="6507162"/>
          <a:ext cx="370282" cy="321213"/>
        </a:xfrm>
        <a:prstGeom prst="rect">
          <a:avLst/>
        </a:prstGeom>
      </xdr:spPr>
    </xdr:pic>
    <xdr:clientData/>
  </xdr:twoCellAnchor>
  <xdr:twoCellAnchor>
    <xdr:from>
      <xdr:col>5</xdr:col>
      <xdr:colOff>148166</xdr:colOff>
      <xdr:row>15</xdr:row>
      <xdr:rowOff>82742</xdr:rowOff>
    </xdr:from>
    <xdr:to>
      <xdr:col>5</xdr:col>
      <xdr:colOff>256116</xdr:colOff>
      <xdr:row>16</xdr:row>
      <xdr:rowOff>116079</xdr:rowOff>
    </xdr:to>
    <xdr:sp macro="" textlink="">
      <xdr:nvSpPr>
        <xdr:cNvPr id="47" name="Seta para cima 46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/>
      </xdr:nvSpPr>
      <xdr:spPr>
        <a:xfrm rot="10800000">
          <a:off x="4548716" y="2902142"/>
          <a:ext cx="107950" cy="217487"/>
        </a:xfrm>
        <a:prstGeom prst="upArrow">
          <a:avLst>
            <a:gd name="adj1" fmla="val 32352"/>
            <a:gd name="adj2" fmla="val 55882"/>
          </a:avLst>
        </a:prstGeom>
        <a:solidFill>
          <a:srgbClr val="FF0000"/>
        </a:solidFill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>
            <a:solidFill>
              <a:srgbClr val="FF0000"/>
            </a:solidFill>
          </a:endParaRPr>
        </a:p>
      </xdr:txBody>
    </xdr:sp>
    <xdr:clientData/>
  </xdr:twoCellAnchor>
  <xdr:twoCellAnchor>
    <xdr:from>
      <xdr:col>5</xdr:col>
      <xdr:colOff>152016</xdr:colOff>
      <xdr:row>5</xdr:row>
      <xdr:rowOff>78895</xdr:rowOff>
    </xdr:from>
    <xdr:to>
      <xdr:col>5</xdr:col>
      <xdr:colOff>231872</xdr:colOff>
      <xdr:row>6</xdr:row>
      <xdr:rowOff>112231</xdr:rowOff>
    </xdr:to>
    <xdr:sp macro="" textlink="">
      <xdr:nvSpPr>
        <xdr:cNvPr id="48" name="Seta para cima 47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SpPr/>
      </xdr:nvSpPr>
      <xdr:spPr>
        <a:xfrm>
          <a:off x="4552566" y="1056795"/>
          <a:ext cx="79856" cy="217486"/>
        </a:xfrm>
        <a:prstGeom prst="upArrow">
          <a:avLst>
            <a:gd name="adj1" fmla="val 50000"/>
            <a:gd name="adj2" fmla="val 37522"/>
          </a:avLst>
        </a:prstGeom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>
            <a:solidFill>
              <a:srgbClr val="FF0000"/>
            </a:solidFill>
          </a:endParaRPr>
        </a:p>
      </xdr:txBody>
    </xdr:sp>
    <xdr:clientData/>
  </xdr:twoCellAnchor>
  <xdr:twoCellAnchor>
    <xdr:from>
      <xdr:col>5</xdr:col>
      <xdr:colOff>134698</xdr:colOff>
      <xdr:row>31</xdr:row>
      <xdr:rowOff>69273</xdr:rowOff>
    </xdr:from>
    <xdr:to>
      <xdr:col>5</xdr:col>
      <xdr:colOff>242648</xdr:colOff>
      <xdr:row>32</xdr:row>
      <xdr:rowOff>102609</xdr:rowOff>
    </xdr:to>
    <xdr:sp macro="" textlink="">
      <xdr:nvSpPr>
        <xdr:cNvPr id="49" name="Seta para cima 48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SpPr/>
      </xdr:nvSpPr>
      <xdr:spPr>
        <a:xfrm>
          <a:off x="4535248" y="5835073"/>
          <a:ext cx="107950" cy="217486"/>
        </a:xfrm>
        <a:prstGeom prst="upArrow">
          <a:avLst>
            <a:gd name="adj1" fmla="val 28610"/>
            <a:gd name="adj2" fmla="val 42870"/>
          </a:avLst>
        </a:prstGeom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>
            <a:solidFill>
              <a:srgbClr val="FF0000"/>
            </a:solidFill>
          </a:endParaRPr>
        </a:p>
      </xdr:txBody>
    </xdr:sp>
    <xdr:clientData/>
  </xdr:twoCellAnchor>
  <xdr:twoCellAnchor>
    <xdr:from>
      <xdr:col>5</xdr:col>
      <xdr:colOff>130849</xdr:colOff>
      <xdr:row>27</xdr:row>
      <xdr:rowOff>84666</xdr:rowOff>
    </xdr:from>
    <xdr:to>
      <xdr:col>5</xdr:col>
      <xdr:colOff>238799</xdr:colOff>
      <xdr:row>28</xdr:row>
      <xdr:rowOff>118002</xdr:rowOff>
    </xdr:to>
    <xdr:sp macro="" textlink="">
      <xdr:nvSpPr>
        <xdr:cNvPr id="50" name="Seta para cima 49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/>
      </xdr:nvSpPr>
      <xdr:spPr>
        <a:xfrm>
          <a:off x="4531399" y="5113866"/>
          <a:ext cx="107950" cy="217486"/>
        </a:xfrm>
        <a:prstGeom prst="upArrow">
          <a:avLst>
            <a:gd name="adj1" fmla="val 28610"/>
            <a:gd name="adj2" fmla="val 42870"/>
          </a:avLst>
        </a:prstGeom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>
            <a:solidFill>
              <a:srgbClr val="FF0000"/>
            </a:solidFill>
          </a:endParaRPr>
        </a:p>
      </xdr:txBody>
    </xdr:sp>
    <xdr:clientData/>
  </xdr:twoCellAnchor>
  <xdr:twoCellAnchor>
    <xdr:from>
      <xdr:col>5</xdr:col>
      <xdr:colOff>132773</xdr:colOff>
      <xdr:row>29</xdr:row>
      <xdr:rowOff>100060</xdr:rowOff>
    </xdr:from>
    <xdr:to>
      <xdr:col>5</xdr:col>
      <xdr:colOff>240723</xdr:colOff>
      <xdr:row>30</xdr:row>
      <xdr:rowOff>133397</xdr:rowOff>
    </xdr:to>
    <xdr:sp macro="" textlink="">
      <xdr:nvSpPr>
        <xdr:cNvPr id="51" name="Seta para cima 50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SpPr/>
      </xdr:nvSpPr>
      <xdr:spPr>
        <a:xfrm>
          <a:off x="4533323" y="5497560"/>
          <a:ext cx="107950" cy="217487"/>
        </a:xfrm>
        <a:prstGeom prst="upArrow">
          <a:avLst>
            <a:gd name="adj1" fmla="val 28610"/>
            <a:gd name="adj2" fmla="val 42870"/>
          </a:avLst>
        </a:prstGeom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>
            <a:solidFill>
              <a:srgbClr val="FF0000"/>
            </a:solidFill>
          </a:endParaRPr>
        </a:p>
      </xdr:txBody>
    </xdr:sp>
    <xdr:clientData/>
  </xdr:twoCellAnchor>
  <xdr:twoCellAnchor>
    <xdr:from>
      <xdr:col>5</xdr:col>
      <xdr:colOff>123152</xdr:colOff>
      <xdr:row>25</xdr:row>
      <xdr:rowOff>88514</xdr:rowOff>
    </xdr:from>
    <xdr:to>
      <xdr:col>5</xdr:col>
      <xdr:colOff>231102</xdr:colOff>
      <xdr:row>26</xdr:row>
      <xdr:rowOff>121851</xdr:rowOff>
    </xdr:to>
    <xdr:sp macro="" textlink="">
      <xdr:nvSpPr>
        <xdr:cNvPr id="52" name="Seta para cima 51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SpPr/>
      </xdr:nvSpPr>
      <xdr:spPr>
        <a:xfrm>
          <a:off x="4523702" y="4749414"/>
          <a:ext cx="107950" cy="217487"/>
        </a:xfrm>
        <a:prstGeom prst="upArrow">
          <a:avLst>
            <a:gd name="adj1" fmla="val 28610"/>
            <a:gd name="adj2" fmla="val 42870"/>
          </a:avLst>
        </a:prstGeom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>
            <a:solidFill>
              <a:srgbClr val="FF0000"/>
            </a:solidFill>
          </a:endParaRPr>
        </a:p>
      </xdr:txBody>
    </xdr:sp>
    <xdr:clientData/>
  </xdr:twoCellAnchor>
  <xdr:twoCellAnchor>
    <xdr:from>
      <xdr:col>5</xdr:col>
      <xdr:colOff>125075</xdr:colOff>
      <xdr:row>23</xdr:row>
      <xdr:rowOff>53880</xdr:rowOff>
    </xdr:from>
    <xdr:to>
      <xdr:col>5</xdr:col>
      <xdr:colOff>233025</xdr:colOff>
      <xdr:row>24</xdr:row>
      <xdr:rowOff>87216</xdr:rowOff>
    </xdr:to>
    <xdr:sp macro="" textlink="">
      <xdr:nvSpPr>
        <xdr:cNvPr id="53" name="Seta para cima 52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SpPr/>
      </xdr:nvSpPr>
      <xdr:spPr>
        <a:xfrm>
          <a:off x="4525625" y="4346480"/>
          <a:ext cx="107950" cy="217486"/>
        </a:xfrm>
        <a:prstGeom prst="upArrow">
          <a:avLst>
            <a:gd name="adj1" fmla="val 28610"/>
            <a:gd name="adj2" fmla="val 42870"/>
          </a:avLst>
        </a:prstGeom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>
            <a:solidFill>
              <a:srgbClr val="FF0000"/>
            </a:solidFill>
          </a:endParaRPr>
        </a:p>
      </xdr:txBody>
    </xdr:sp>
    <xdr:clientData/>
  </xdr:twoCellAnchor>
  <xdr:twoCellAnchor>
    <xdr:from>
      <xdr:col>5</xdr:col>
      <xdr:colOff>127000</xdr:colOff>
      <xdr:row>21</xdr:row>
      <xdr:rowOff>84666</xdr:rowOff>
    </xdr:from>
    <xdr:to>
      <xdr:col>5</xdr:col>
      <xdr:colOff>234950</xdr:colOff>
      <xdr:row>22</xdr:row>
      <xdr:rowOff>118003</xdr:rowOff>
    </xdr:to>
    <xdr:sp macro="" textlink="">
      <xdr:nvSpPr>
        <xdr:cNvPr id="54" name="Seta para cima 53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SpPr/>
      </xdr:nvSpPr>
      <xdr:spPr>
        <a:xfrm>
          <a:off x="4527550" y="4008966"/>
          <a:ext cx="107950" cy="217487"/>
        </a:xfrm>
        <a:prstGeom prst="upArrow">
          <a:avLst>
            <a:gd name="adj1" fmla="val 28610"/>
            <a:gd name="adj2" fmla="val 42870"/>
          </a:avLst>
        </a:prstGeom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>
            <a:solidFill>
              <a:srgbClr val="FF0000"/>
            </a:solidFill>
          </a:endParaRPr>
        </a:p>
      </xdr:txBody>
    </xdr:sp>
    <xdr:clientData/>
  </xdr:twoCellAnchor>
  <xdr:twoCellAnchor>
    <xdr:from>
      <xdr:col>5</xdr:col>
      <xdr:colOff>125076</xdr:colOff>
      <xdr:row>19</xdr:row>
      <xdr:rowOff>80818</xdr:rowOff>
    </xdr:from>
    <xdr:to>
      <xdr:col>5</xdr:col>
      <xdr:colOff>233026</xdr:colOff>
      <xdr:row>20</xdr:row>
      <xdr:rowOff>114155</xdr:rowOff>
    </xdr:to>
    <xdr:sp macro="" textlink="">
      <xdr:nvSpPr>
        <xdr:cNvPr id="55" name="Seta para cima 54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SpPr/>
      </xdr:nvSpPr>
      <xdr:spPr>
        <a:xfrm>
          <a:off x="4525626" y="3636818"/>
          <a:ext cx="107950" cy="217487"/>
        </a:xfrm>
        <a:prstGeom prst="upArrow">
          <a:avLst>
            <a:gd name="adj1" fmla="val 28610"/>
            <a:gd name="adj2" fmla="val 42870"/>
          </a:avLst>
        </a:prstGeom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>
            <a:solidFill>
              <a:srgbClr val="FF0000"/>
            </a:solidFill>
          </a:endParaRPr>
        </a:p>
      </xdr:txBody>
    </xdr:sp>
    <xdr:clientData/>
  </xdr:twoCellAnchor>
  <xdr:twoCellAnchor>
    <xdr:from>
      <xdr:col>5</xdr:col>
      <xdr:colOff>132773</xdr:colOff>
      <xdr:row>33</xdr:row>
      <xdr:rowOff>94288</xdr:rowOff>
    </xdr:from>
    <xdr:to>
      <xdr:col>5</xdr:col>
      <xdr:colOff>240723</xdr:colOff>
      <xdr:row>34</xdr:row>
      <xdr:rowOff>127625</xdr:rowOff>
    </xdr:to>
    <xdr:sp macro="" textlink="">
      <xdr:nvSpPr>
        <xdr:cNvPr id="56" name="Seta para cima 55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SpPr/>
      </xdr:nvSpPr>
      <xdr:spPr>
        <a:xfrm>
          <a:off x="4533323" y="6209338"/>
          <a:ext cx="107950" cy="217487"/>
        </a:xfrm>
        <a:prstGeom prst="upArrow">
          <a:avLst>
            <a:gd name="adj1" fmla="val 28610"/>
            <a:gd name="adj2" fmla="val 42870"/>
          </a:avLst>
        </a:prstGeom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>
            <a:solidFill>
              <a:srgbClr val="FF0000"/>
            </a:solidFill>
          </a:endParaRPr>
        </a:p>
      </xdr:txBody>
    </xdr:sp>
    <xdr:clientData/>
  </xdr:twoCellAnchor>
  <xdr:twoCellAnchor>
    <xdr:from>
      <xdr:col>5</xdr:col>
      <xdr:colOff>138545</xdr:colOff>
      <xdr:row>35</xdr:row>
      <xdr:rowOff>80819</xdr:rowOff>
    </xdr:from>
    <xdr:to>
      <xdr:col>5</xdr:col>
      <xdr:colOff>246495</xdr:colOff>
      <xdr:row>36</xdr:row>
      <xdr:rowOff>114156</xdr:rowOff>
    </xdr:to>
    <xdr:sp macro="" textlink="">
      <xdr:nvSpPr>
        <xdr:cNvPr id="57" name="Seta para cima 56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SpPr/>
      </xdr:nvSpPr>
      <xdr:spPr>
        <a:xfrm>
          <a:off x="4539095" y="6564169"/>
          <a:ext cx="107950" cy="217487"/>
        </a:xfrm>
        <a:prstGeom prst="upArrow">
          <a:avLst>
            <a:gd name="adj1" fmla="val 28610"/>
            <a:gd name="adj2" fmla="val 42870"/>
          </a:avLst>
        </a:prstGeom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>
            <a:solidFill>
              <a:srgbClr val="FF0000"/>
            </a:solidFill>
          </a:endParaRPr>
        </a:p>
      </xdr:txBody>
    </xdr:sp>
    <xdr:clientData/>
  </xdr:twoCellAnchor>
  <xdr:twoCellAnchor>
    <xdr:from>
      <xdr:col>5</xdr:col>
      <xdr:colOff>130849</xdr:colOff>
      <xdr:row>37</xdr:row>
      <xdr:rowOff>73121</xdr:rowOff>
    </xdr:from>
    <xdr:to>
      <xdr:col>5</xdr:col>
      <xdr:colOff>238799</xdr:colOff>
      <xdr:row>38</xdr:row>
      <xdr:rowOff>106458</xdr:rowOff>
    </xdr:to>
    <xdr:sp macro="" textlink="">
      <xdr:nvSpPr>
        <xdr:cNvPr id="58" name="Seta para cima 57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SpPr/>
      </xdr:nvSpPr>
      <xdr:spPr>
        <a:xfrm>
          <a:off x="4531399" y="6924771"/>
          <a:ext cx="107950" cy="217487"/>
        </a:xfrm>
        <a:prstGeom prst="upArrow">
          <a:avLst>
            <a:gd name="adj1" fmla="val 28610"/>
            <a:gd name="adj2" fmla="val 42870"/>
          </a:avLst>
        </a:prstGeom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>
            <a:solidFill>
              <a:srgbClr val="FF0000"/>
            </a:solidFill>
          </a:endParaRPr>
        </a:p>
      </xdr:txBody>
    </xdr:sp>
    <xdr:clientData/>
  </xdr:twoCellAnchor>
  <xdr:twoCellAnchor>
    <xdr:from>
      <xdr:col>5</xdr:col>
      <xdr:colOff>130848</xdr:colOff>
      <xdr:row>41</xdr:row>
      <xdr:rowOff>88515</xdr:rowOff>
    </xdr:from>
    <xdr:to>
      <xdr:col>5</xdr:col>
      <xdr:colOff>238798</xdr:colOff>
      <xdr:row>42</xdr:row>
      <xdr:rowOff>121851</xdr:rowOff>
    </xdr:to>
    <xdr:sp macro="" textlink="">
      <xdr:nvSpPr>
        <xdr:cNvPr id="59" name="Seta para cima 58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SpPr/>
      </xdr:nvSpPr>
      <xdr:spPr>
        <a:xfrm>
          <a:off x="4531398" y="7308465"/>
          <a:ext cx="107950" cy="217486"/>
        </a:xfrm>
        <a:prstGeom prst="upArrow">
          <a:avLst>
            <a:gd name="adj1" fmla="val 28610"/>
            <a:gd name="adj2" fmla="val 42870"/>
          </a:avLst>
        </a:prstGeom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>
            <a:solidFill>
              <a:srgbClr val="FF0000"/>
            </a:solidFill>
          </a:endParaRPr>
        </a:p>
      </xdr:txBody>
    </xdr:sp>
    <xdr:clientData/>
  </xdr:twoCellAnchor>
  <xdr:twoCellAnchor>
    <xdr:from>
      <xdr:col>5</xdr:col>
      <xdr:colOff>130848</xdr:colOff>
      <xdr:row>45</xdr:row>
      <xdr:rowOff>82743</xdr:rowOff>
    </xdr:from>
    <xdr:to>
      <xdr:col>5</xdr:col>
      <xdr:colOff>238798</xdr:colOff>
      <xdr:row>46</xdr:row>
      <xdr:rowOff>116080</xdr:rowOff>
    </xdr:to>
    <xdr:sp macro="" textlink="">
      <xdr:nvSpPr>
        <xdr:cNvPr id="60" name="Seta para cima 59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SpPr/>
      </xdr:nvSpPr>
      <xdr:spPr>
        <a:xfrm>
          <a:off x="4531398" y="7670993"/>
          <a:ext cx="107950" cy="217487"/>
        </a:xfrm>
        <a:prstGeom prst="upArrow">
          <a:avLst>
            <a:gd name="adj1" fmla="val 28610"/>
            <a:gd name="adj2" fmla="val 42870"/>
          </a:avLst>
        </a:prstGeom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>
            <a:solidFill>
              <a:srgbClr val="FF0000"/>
            </a:solidFill>
          </a:endParaRPr>
        </a:p>
      </xdr:txBody>
    </xdr:sp>
    <xdr:clientData/>
  </xdr:twoCellAnchor>
  <xdr:twoCellAnchor>
    <xdr:from>
      <xdr:col>5</xdr:col>
      <xdr:colOff>132772</xdr:colOff>
      <xdr:row>49</xdr:row>
      <xdr:rowOff>73122</xdr:rowOff>
    </xdr:from>
    <xdr:to>
      <xdr:col>5</xdr:col>
      <xdr:colOff>240722</xdr:colOff>
      <xdr:row>50</xdr:row>
      <xdr:rowOff>106458</xdr:rowOff>
    </xdr:to>
    <xdr:sp macro="" textlink="">
      <xdr:nvSpPr>
        <xdr:cNvPr id="64" name="Seta para cima 63">
          <a:extLs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SpPr/>
      </xdr:nvSpPr>
      <xdr:spPr>
        <a:xfrm>
          <a:off x="4533322" y="8029672"/>
          <a:ext cx="107950" cy="217486"/>
        </a:xfrm>
        <a:prstGeom prst="upArrow">
          <a:avLst>
            <a:gd name="adj1" fmla="val 28610"/>
            <a:gd name="adj2" fmla="val 42870"/>
          </a:avLst>
        </a:prstGeom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>
            <a:solidFill>
              <a:srgbClr val="FF0000"/>
            </a:solidFill>
          </a:endParaRPr>
        </a:p>
      </xdr:txBody>
    </xdr:sp>
    <xdr:clientData/>
  </xdr:twoCellAnchor>
  <xdr:twoCellAnchor>
    <xdr:from>
      <xdr:col>5</xdr:col>
      <xdr:colOff>132773</xdr:colOff>
      <xdr:row>51</xdr:row>
      <xdr:rowOff>82743</xdr:rowOff>
    </xdr:from>
    <xdr:to>
      <xdr:col>5</xdr:col>
      <xdr:colOff>240723</xdr:colOff>
      <xdr:row>52</xdr:row>
      <xdr:rowOff>116080</xdr:rowOff>
    </xdr:to>
    <xdr:sp macro="" textlink="">
      <xdr:nvSpPr>
        <xdr:cNvPr id="65" name="Seta para cima 64">
          <a:extLs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SpPr/>
      </xdr:nvSpPr>
      <xdr:spPr>
        <a:xfrm>
          <a:off x="4533323" y="8407593"/>
          <a:ext cx="107950" cy="217487"/>
        </a:xfrm>
        <a:prstGeom prst="upArrow">
          <a:avLst>
            <a:gd name="adj1" fmla="val 28610"/>
            <a:gd name="adj2" fmla="val 42870"/>
          </a:avLst>
        </a:prstGeom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>
            <a:solidFill>
              <a:srgbClr val="FF0000"/>
            </a:solidFill>
          </a:endParaRPr>
        </a:p>
      </xdr:txBody>
    </xdr:sp>
    <xdr:clientData/>
  </xdr:twoCellAnchor>
  <xdr:twoCellAnchor>
    <xdr:from>
      <xdr:col>5</xdr:col>
      <xdr:colOff>127000</xdr:colOff>
      <xdr:row>55</xdr:row>
      <xdr:rowOff>88515</xdr:rowOff>
    </xdr:from>
    <xdr:to>
      <xdr:col>5</xdr:col>
      <xdr:colOff>234950</xdr:colOff>
      <xdr:row>56</xdr:row>
      <xdr:rowOff>121851</xdr:rowOff>
    </xdr:to>
    <xdr:sp macro="" textlink="">
      <xdr:nvSpPr>
        <xdr:cNvPr id="66" name="Seta para cima 65">
          <a:extLst>
            <a:ext uri="{FF2B5EF4-FFF2-40B4-BE49-F238E27FC236}">
              <a16:creationId xmlns:a16="http://schemas.microsoft.com/office/drawing/2014/main" id="{00000000-0008-0000-0100-000042000000}"/>
            </a:ext>
          </a:extLst>
        </xdr:cNvPr>
        <xdr:cNvSpPr/>
      </xdr:nvSpPr>
      <xdr:spPr>
        <a:xfrm>
          <a:off x="4527550" y="8781665"/>
          <a:ext cx="107950" cy="217486"/>
        </a:xfrm>
        <a:prstGeom prst="upArrow">
          <a:avLst>
            <a:gd name="adj1" fmla="val 28610"/>
            <a:gd name="adj2" fmla="val 42870"/>
          </a:avLst>
        </a:prstGeom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>
            <a:solidFill>
              <a:srgbClr val="FF0000"/>
            </a:solidFill>
          </a:endParaRPr>
        </a:p>
      </xdr:txBody>
    </xdr:sp>
    <xdr:clientData/>
  </xdr:twoCellAnchor>
  <xdr:twoCellAnchor>
    <xdr:from>
      <xdr:col>5</xdr:col>
      <xdr:colOff>127000</xdr:colOff>
      <xdr:row>57</xdr:row>
      <xdr:rowOff>80818</xdr:rowOff>
    </xdr:from>
    <xdr:to>
      <xdr:col>5</xdr:col>
      <xdr:colOff>234950</xdr:colOff>
      <xdr:row>58</xdr:row>
      <xdr:rowOff>114155</xdr:rowOff>
    </xdr:to>
    <xdr:sp macro="" textlink="">
      <xdr:nvSpPr>
        <xdr:cNvPr id="67" name="Seta para cima 66">
          <a:extLst>
            <a:ext uri="{FF2B5EF4-FFF2-40B4-BE49-F238E27FC236}">
              <a16:creationId xmlns:a16="http://schemas.microsoft.com/office/drawing/2014/main" id="{00000000-0008-0000-0100-000043000000}"/>
            </a:ext>
          </a:extLst>
        </xdr:cNvPr>
        <xdr:cNvSpPr/>
      </xdr:nvSpPr>
      <xdr:spPr>
        <a:xfrm>
          <a:off x="4527550" y="9142268"/>
          <a:ext cx="107950" cy="217487"/>
        </a:xfrm>
        <a:prstGeom prst="upArrow">
          <a:avLst>
            <a:gd name="adj1" fmla="val 28610"/>
            <a:gd name="adj2" fmla="val 42870"/>
          </a:avLst>
        </a:prstGeom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>
            <a:solidFill>
              <a:srgbClr val="FF0000"/>
            </a:solidFill>
          </a:endParaRPr>
        </a:p>
      </xdr:txBody>
    </xdr:sp>
    <xdr:clientData/>
  </xdr:twoCellAnchor>
  <xdr:twoCellAnchor>
    <xdr:from>
      <xdr:col>5</xdr:col>
      <xdr:colOff>125075</xdr:colOff>
      <xdr:row>61</xdr:row>
      <xdr:rowOff>88515</xdr:rowOff>
    </xdr:from>
    <xdr:to>
      <xdr:col>5</xdr:col>
      <xdr:colOff>233025</xdr:colOff>
      <xdr:row>62</xdr:row>
      <xdr:rowOff>121852</xdr:rowOff>
    </xdr:to>
    <xdr:sp macro="" textlink="">
      <xdr:nvSpPr>
        <xdr:cNvPr id="68" name="Seta para cima 67">
          <a:extLst>
            <a:ext uri="{FF2B5EF4-FFF2-40B4-BE49-F238E27FC236}">
              <a16:creationId xmlns:a16="http://schemas.microsoft.com/office/drawing/2014/main" id="{00000000-0008-0000-0100-000044000000}"/>
            </a:ext>
          </a:extLst>
        </xdr:cNvPr>
        <xdr:cNvSpPr/>
      </xdr:nvSpPr>
      <xdr:spPr>
        <a:xfrm>
          <a:off x="4525625" y="9518265"/>
          <a:ext cx="107950" cy="217487"/>
        </a:xfrm>
        <a:prstGeom prst="upArrow">
          <a:avLst>
            <a:gd name="adj1" fmla="val 28610"/>
            <a:gd name="adj2" fmla="val 42870"/>
          </a:avLst>
        </a:prstGeom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19</xdr:col>
      <xdr:colOff>128047</xdr:colOff>
      <xdr:row>61</xdr:row>
      <xdr:rowOff>33758</xdr:rowOff>
    </xdr:from>
    <xdr:to>
      <xdr:col>19</xdr:col>
      <xdr:colOff>498329</xdr:colOff>
      <xdr:row>62</xdr:row>
      <xdr:rowOff>171701</xdr:rowOff>
    </xdr:to>
    <xdr:pic>
      <xdr:nvPicPr>
        <xdr:cNvPr id="77" name="Imagem 76">
          <a:extLst>
            <a:ext uri="{FF2B5EF4-FFF2-40B4-BE49-F238E27FC236}">
              <a16:creationId xmlns:a16="http://schemas.microsoft.com/office/drawing/2014/main" id="{00000000-0008-0000-0100-00004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1375485" y="10733508"/>
          <a:ext cx="370282" cy="320506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114705</xdr:colOff>
      <xdr:row>2</xdr:row>
      <xdr:rowOff>23813</xdr:rowOff>
    </xdr:to>
    <xdr:pic>
      <xdr:nvPicPr>
        <xdr:cNvPr id="85" name="Imagem 84">
          <a:extLst>
            <a:ext uri="{FF2B5EF4-FFF2-40B4-BE49-F238E27FC236}">
              <a16:creationId xmlns:a16="http://schemas.microsoft.com/office/drawing/2014/main" id="{00000000-0008-0000-0100-00005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0"/>
        <a:srcRect t="17507"/>
        <a:stretch/>
      </xdr:blipFill>
      <xdr:spPr>
        <a:xfrm>
          <a:off x="0" y="0"/>
          <a:ext cx="384580" cy="373063"/>
        </a:xfrm>
        <a:prstGeom prst="rect">
          <a:avLst/>
        </a:prstGeom>
      </xdr:spPr>
    </xdr:pic>
    <xdr:clientData/>
  </xdr:twoCellAnchor>
  <xdr:oneCellAnchor>
    <xdr:from>
      <xdr:col>19</xdr:col>
      <xdr:colOff>127000</xdr:colOff>
      <xdr:row>43</xdr:row>
      <xdr:rowOff>18143</xdr:rowOff>
    </xdr:from>
    <xdr:ext cx="382764" cy="344520"/>
    <xdr:pic>
      <xdr:nvPicPr>
        <xdr:cNvPr id="86" name="Imagem 85">
          <a:extLst>
            <a:ext uri="{FF2B5EF4-FFF2-40B4-BE49-F238E27FC236}">
              <a16:creationId xmlns:a16="http://schemas.microsoft.com/office/drawing/2014/main" id="{00000000-0008-0000-0100-00005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1374438" y="7796893"/>
          <a:ext cx="382764" cy="344520"/>
        </a:xfrm>
        <a:prstGeom prst="rect">
          <a:avLst/>
        </a:prstGeom>
      </xdr:spPr>
    </xdr:pic>
    <xdr:clientData/>
  </xdr:oneCellAnchor>
  <xdr:oneCellAnchor>
    <xdr:from>
      <xdr:col>19</xdr:col>
      <xdr:colOff>134056</xdr:colOff>
      <xdr:row>43</xdr:row>
      <xdr:rowOff>21167</xdr:rowOff>
    </xdr:from>
    <xdr:ext cx="370282" cy="318741"/>
    <xdr:pic>
      <xdr:nvPicPr>
        <xdr:cNvPr id="87" name="Imagem 86">
          <a:extLst>
            <a:ext uri="{FF2B5EF4-FFF2-40B4-BE49-F238E27FC236}">
              <a16:creationId xmlns:a16="http://schemas.microsoft.com/office/drawing/2014/main" id="{00000000-0008-0000-0100-00005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11381494" y="7799917"/>
          <a:ext cx="370282" cy="318741"/>
        </a:xfrm>
        <a:prstGeom prst="rect">
          <a:avLst/>
        </a:prstGeom>
      </xdr:spPr>
    </xdr:pic>
    <xdr:clientData/>
  </xdr:oneCellAnchor>
  <xdr:twoCellAnchor>
    <xdr:from>
      <xdr:col>5</xdr:col>
      <xdr:colOff>130848</xdr:colOff>
      <xdr:row>43</xdr:row>
      <xdr:rowOff>88515</xdr:rowOff>
    </xdr:from>
    <xdr:to>
      <xdr:col>5</xdr:col>
      <xdr:colOff>238798</xdr:colOff>
      <xdr:row>44</xdr:row>
      <xdr:rowOff>121851</xdr:rowOff>
    </xdr:to>
    <xdr:sp macro="" textlink="">
      <xdr:nvSpPr>
        <xdr:cNvPr id="88" name="Seta para cima 87">
          <a:extLst>
            <a:ext uri="{FF2B5EF4-FFF2-40B4-BE49-F238E27FC236}">
              <a16:creationId xmlns:a16="http://schemas.microsoft.com/office/drawing/2014/main" id="{00000000-0008-0000-0100-000058000000}"/>
            </a:ext>
          </a:extLst>
        </xdr:cNvPr>
        <xdr:cNvSpPr/>
      </xdr:nvSpPr>
      <xdr:spPr>
        <a:xfrm>
          <a:off x="4528223" y="7867265"/>
          <a:ext cx="107950" cy="215899"/>
        </a:xfrm>
        <a:prstGeom prst="upArrow">
          <a:avLst>
            <a:gd name="adj1" fmla="val 28610"/>
            <a:gd name="adj2" fmla="val 42870"/>
          </a:avLst>
        </a:prstGeom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19</xdr:col>
      <xdr:colOff>119063</xdr:colOff>
      <xdr:row>53</xdr:row>
      <xdr:rowOff>39687</xdr:rowOff>
    </xdr:from>
    <xdr:to>
      <xdr:col>19</xdr:col>
      <xdr:colOff>489345</xdr:colOff>
      <xdr:row>54</xdr:row>
      <xdr:rowOff>177634</xdr:rowOff>
    </xdr:to>
    <xdr:pic>
      <xdr:nvPicPr>
        <xdr:cNvPr id="96" name="Imagem 95">
          <a:extLst>
            <a:ext uri="{FF2B5EF4-FFF2-40B4-BE49-F238E27FC236}">
              <a16:creationId xmlns:a16="http://schemas.microsoft.com/office/drawing/2014/main" id="{00000000-0008-0000-0100-00006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1366501" y="9644062"/>
          <a:ext cx="370282" cy="320510"/>
        </a:xfrm>
        <a:prstGeom prst="rect">
          <a:avLst/>
        </a:prstGeom>
      </xdr:spPr>
    </xdr:pic>
    <xdr:clientData/>
  </xdr:twoCellAnchor>
  <xdr:twoCellAnchor>
    <xdr:from>
      <xdr:col>5</xdr:col>
      <xdr:colOff>142875</xdr:colOff>
      <xdr:row>53</xdr:row>
      <xdr:rowOff>87313</xdr:rowOff>
    </xdr:from>
    <xdr:to>
      <xdr:col>5</xdr:col>
      <xdr:colOff>250825</xdr:colOff>
      <xdr:row>54</xdr:row>
      <xdr:rowOff>120650</xdr:rowOff>
    </xdr:to>
    <xdr:sp macro="" textlink="">
      <xdr:nvSpPr>
        <xdr:cNvPr id="97" name="Seta para cima 96">
          <a:extLst>
            <a:ext uri="{FF2B5EF4-FFF2-40B4-BE49-F238E27FC236}">
              <a16:creationId xmlns:a16="http://schemas.microsoft.com/office/drawing/2014/main" id="{00000000-0008-0000-0100-000061000000}"/>
            </a:ext>
          </a:extLst>
        </xdr:cNvPr>
        <xdr:cNvSpPr/>
      </xdr:nvSpPr>
      <xdr:spPr>
        <a:xfrm>
          <a:off x="4540250" y="9691688"/>
          <a:ext cx="107950" cy="215900"/>
        </a:xfrm>
        <a:prstGeom prst="upArrow">
          <a:avLst>
            <a:gd name="adj1" fmla="val 28610"/>
            <a:gd name="adj2" fmla="val 42870"/>
          </a:avLst>
        </a:prstGeom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>
            <a:solidFill>
              <a:srgbClr val="FF0000"/>
            </a:solidFill>
          </a:endParaRPr>
        </a:p>
      </xdr:txBody>
    </xdr:sp>
    <xdr:clientData/>
  </xdr:twoCellAnchor>
  <xdr:twoCellAnchor>
    <xdr:from>
      <xdr:col>5</xdr:col>
      <xdr:colOff>130848</xdr:colOff>
      <xdr:row>47</xdr:row>
      <xdr:rowOff>82743</xdr:rowOff>
    </xdr:from>
    <xdr:to>
      <xdr:col>5</xdr:col>
      <xdr:colOff>238798</xdr:colOff>
      <xdr:row>48</xdr:row>
      <xdr:rowOff>116080</xdr:rowOff>
    </xdr:to>
    <xdr:sp macro="" textlink="">
      <xdr:nvSpPr>
        <xdr:cNvPr id="98" name="Seta para cima 97">
          <a:extLst>
            <a:ext uri="{FF2B5EF4-FFF2-40B4-BE49-F238E27FC236}">
              <a16:creationId xmlns:a16="http://schemas.microsoft.com/office/drawing/2014/main" id="{00000000-0008-0000-0100-000062000000}"/>
            </a:ext>
          </a:extLst>
        </xdr:cNvPr>
        <xdr:cNvSpPr/>
      </xdr:nvSpPr>
      <xdr:spPr>
        <a:xfrm>
          <a:off x="4528223" y="8591743"/>
          <a:ext cx="107950" cy="215900"/>
        </a:xfrm>
        <a:prstGeom prst="upArrow">
          <a:avLst>
            <a:gd name="adj1" fmla="val 28610"/>
            <a:gd name="adj2" fmla="val 42870"/>
          </a:avLst>
        </a:prstGeom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>
            <a:solidFill>
              <a:srgbClr val="FF0000"/>
            </a:solidFill>
          </a:endParaRPr>
        </a:p>
      </xdr:txBody>
    </xdr:sp>
    <xdr:clientData/>
  </xdr:twoCellAnchor>
  <xdr:oneCellAnchor>
    <xdr:from>
      <xdr:col>19</xdr:col>
      <xdr:colOff>141111</xdr:colOff>
      <xdr:row>47</xdr:row>
      <xdr:rowOff>28222</xdr:rowOff>
    </xdr:from>
    <xdr:ext cx="370282" cy="320507"/>
    <xdr:pic>
      <xdr:nvPicPr>
        <xdr:cNvPr id="99" name="Imagem 98">
          <a:extLst>
            <a:ext uri="{FF2B5EF4-FFF2-40B4-BE49-F238E27FC236}">
              <a16:creationId xmlns:a16="http://schemas.microsoft.com/office/drawing/2014/main" id="{00000000-0008-0000-0100-00006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1388549" y="8537222"/>
          <a:ext cx="370282" cy="320507"/>
        </a:xfrm>
        <a:prstGeom prst="rect">
          <a:avLst/>
        </a:prstGeom>
      </xdr:spPr>
    </xdr:pic>
    <xdr:clientData/>
  </xdr:oneCellAnchor>
  <xdr:oneCellAnchor>
    <xdr:from>
      <xdr:col>19</xdr:col>
      <xdr:colOff>138545</xdr:colOff>
      <xdr:row>59</xdr:row>
      <xdr:rowOff>45701</xdr:rowOff>
    </xdr:from>
    <xdr:ext cx="332051" cy="307585"/>
    <xdr:pic>
      <xdr:nvPicPr>
        <xdr:cNvPr id="100" name="Imagem 99">
          <a:extLst>
            <a:ext uri="{FF2B5EF4-FFF2-40B4-BE49-F238E27FC236}">
              <a16:creationId xmlns:a16="http://schemas.microsoft.com/office/drawing/2014/main" id="{00000000-0008-0000-0100-00006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608233" y="10745451"/>
          <a:ext cx="332051" cy="307585"/>
        </a:xfrm>
        <a:prstGeom prst="rect">
          <a:avLst/>
        </a:prstGeom>
      </xdr:spPr>
    </xdr:pic>
    <xdr:clientData/>
  </xdr:oneCellAnchor>
  <xdr:oneCellAnchor>
    <xdr:from>
      <xdr:col>19</xdr:col>
      <xdr:colOff>127000</xdr:colOff>
      <xdr:row>59</xdr:row>
      <xdr:rowOff>42333</xdr:rowOff>
    </xdr:from>
    <xdr:ext cx="370282" cy="320507"/>
    <xdr:pic>
      <xdr:nvPicPr>
        <xdr:cNvPr id="101" name="Imagem 100">
          <a:extLst>
            <a:ext uri="{FF2B5EF4-FFF2-40B4-BE49-F238E27FC236}">
              <a16:creationId xmlns:a16="http://schemas.microsoft.com/office/drawing/2014/main" id="{00000000-0008-0000-0100-00006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1596688" y="10742083"/>
          <a:ext cx="370282" cy="320507"/>
        </a:xfrm>
        <a:prstGeom prst="rect">
          <a:avLst/>
        </a:prstGeom>
      </xdr:spPr>
    </xdr:pic>
    <xdr:clientData/>
  </xdr:oneCellAnchor>
  <xdr:twoCellAnchor editAs="oneCell">
    <xdr:from>
      <xdr:col>19</xdr:col>
      <xdr:colOff>150812</xdr:colOff>
      <xdr:row>3</xdr:row>
      <xdr:rowOff>31750</xdr:rowOff>
    </xdr:from>
    <xdr:to>
      <xdr:col>19</xdr:col>
      <xdr:colOff>482863</xdr:colOff>
      <xdr:row>4</xdr:row>
      <xdr:rowOff>156771</xdr:rowOff>
    </xdr:to>
    <xdr:pic>
      <xdr:nvPicPr>
        <xdr:cNvPr id="102" name="Imagem 101">
          <a:extLst>
            <a:ext uri="{FF2B5EF4-FFF2-40B4-BE49-F238E27FC236}">
              <a16:creationId xmlns:a16="http://schemas.microsoft.com/office/drawing/2014/main" id="{00000000-0008-0000-0100-00006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620500" y="642938"/>
          <a:ext cx="332051" cy="307583"/>
        </a:xfrm>
        <a:prstGeom prst="rect">
          <a:avLst/>
        </a:prstGeom>
      </xdr:spPr>
    </xdr:pic>
    <xdr:clientData/>
  </xdr:twoCellAnchor>
  <xdr:twoCellAnchor editAs="oneCell">
    <xdr:from>
      <xdr:col>19</xdr:col>
      <xdr:colOff>134937</xdr:colOff>
      <xdr:row>5</xdr:row>
      <xdr:rowOff>31749</xdr:rowOff>
    </xdr:from>
    <xdr:to>
      <xdr:col>19</xdr:col>
      <xdr:colOff>518141</xdr:colOff>
      <xdr:row>7</xdr:row>
      <xdr:rowOff>5976</xdr:rowOff>
    </xdr:to>
    <xdr:pic>
      <xdr:nvPicPr>
        <xdr:cNvPr id="103" name="Imagem 102">
          <a:extLst>
            <a:ext uri="{FF2B5EF4-FFF2-40B4-BE49-F238E27FC236}">
              <a16:creationId xmlns:a16="http://schemas.microsoft.com/office/drawing/2014/main" id="{00000000-0008-0000-0100-00006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11604625" y="1008062"/>
          <a:ext cx="383204" cy="339352"/>
        </a:xfrm>
        <a:prstGeom prst="rect">
          <a:avLst/>
        </a:prstGeom>
      </xdr:spPr>
    </xdr:pic>
    <xdr:clientData/>
  </xdr:twoCellAnchor>
  <xdr:twoCellAnchor editAs="oneCell">
    <xdr:from>
      <xdr:col>19</xdr:col>
      <xdr:colOff>133350</xdr:colOff>
      <xdr:row>3</xdr:row>
      <xdr:rowOff>23813</xdr:rowOff>
    </xdr:from>
    <xdr:to>
      <xdr:col>19</xdr:col>
      <xdr:colOff>503632</xdr:colOff>
      <xdr:row>4</xdr:row>
      <xdr:rowOff>160876</xdr:rowOff>
    </xdr:to>
    <xdr:pic>
      <xdr:nvPicPr>
        <xdr:cNvPr id="104" name="Imagem 103">
          <a:extLst>
            <a:ext uri="{FF2B5EF4-FFF2-40B4-BE49-F238E27FC236}">
              <a16:creationId xmlns:a16="http://schemas.microsoft.com/office/drawing/2014/main" id="{78CDF2F6-A228-4047-B828-A1DD65CA5B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1391900" y="623888"/>
          <a:ext cx="370282" cy="318038"/>
        </a:xfrm>
        <a:prstGeom prst="rect">
          <a:avLst/>
        </a:prstGeom>
      </xdr:spPr>
    </xdr:pic>
    <xdr:clientData/>
  </xdr:twoCellAnchor>
  <xdr:twoCellAnchor editAs="oneCell">
    <xdr:from>
      <xdr:col>19</xdr:col>
      <xdr:colOff>142875</xdr:colOff>
      <xdr:row>5</xdr:row>
      <xdr:rowOff>38100</xdr:rowOff>
    </xdr:from>
    <xdr:to>
      <xdr:col>19</xdr:col>
      <xdr:colOff>513157</xdr:colOff>
      <xdr:row>6</xdr:row>
      <xdr:rowOff>175163</xdr:rowOff>
    </xdr:to>
    <xdr:pic>
      <xdr:nvPicPr>
        <xdr:cNvPr id="105" name="Imagem 104">
          <a:extLst>
            <a:ext uri="{FF2B5EF4-FFF2-40B4-BE49-F238E27FC236}">
              <a16:creationId xmlns:a16="http://schemas.microsoft.com/office/drawing/2014/main" id="{E8D28A6B-C30A-464A-907D-7AAF4AF061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1401425" y="1000125"/>
          <a:ext cx="370282" cy="31803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148167</xdr:colOff>
      <xdr:row>3</xdr:row>
      <xdr:rowOff>70813</xdr:rowOff>
    </xdr:from>
    <xdr:to>
      <xdr:col>6</xdr:col>
      <xdr:colOff>228023</xdr:colOff>
      <xdr:row>4</xdr:row>
      <xdr:rowOff>0</xdr:rowOff>
    </xdr:to>
    <xdr:sp macro="" textlink="">
      <xdr:nvSpPr>
        <xdr:cNvPr id="30" name="Seta para cima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4802909" y="680798"/>
          <a:ext cx="79856" cy="218064"/>
        </a:xfrm>
        <a:prstGeom prst="upArrow">
          <a:avLst>
            <a:gd name="adj1" fmla="val 50000"/>
            <a:gd name="adj2" fmla="val 37522"/>
          </a:avLst>
        </a:prstGeom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>
            <a:solidFill>
              <a:srgbClr val="FF0000"/>
            </a:solidFill>
          </a:endParaRPr>
        </a:p>
      </xdr:txBody>
    </xdr:sp>
    <xdr:clientData/>
  </xdr:twoCellAnchor>
  <xdr:twoCellAnchor>
    <xdr:from>
      <xdr:col>6</xdr:col>
      <xdr:colOff>155864</xdr:colOff>
      <xdr:row>6</xdr:row>
      <xdr:rowOff>65667</xdr:rowOff>
    </xdr:from>
    <xdr:to>
      <xdr:col>6</xdr:col>
      <xdr:colOff>232312</xdr:colOff>
      <xdr:row>7</xdr:row>
      <xdr:rowOff>99004</xdr:rowOff>
    </xdr:to>
    <xdr:sp macro="" textlink="">
      <xdr:nvSpPr>
        <xdr:cNvPr id="32" name="Seta para cima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4810606" y="1414561"/>
          <a:ext cx="76448" cy="218064"/>
        </a:xfrm>
        <a:prstGeom prst="upArrow">
          <a:avLst/>
        </a:prstGeom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>
            <a:solidFill>
              <a:srgbClr val="FF0000"/>
            </a:solidFill>
          </a:endParaRPr>
        </a:p>
      </xdr:txBody>
    </xdr:sp>
    <xdr:clientData/>
  </xdr:twoCellAnchor>
  <xdr:twoCellAnchor>
    <xdr:from>
      <xdr:col>6</xdr:col>
      <xdr:colOff>153940</xdr:colOff>
      <xdr:row>8</xdr:row>
      <xdr:rowOff>68551</xdr:rowOff>
    </xdr:from>
    <xdr:to>
      <xdr:col>6</xdr:col>
      <xdr:colOff>229900</xdr:colOff>
      <xdr:row>9</xdr:row>
      <xdr:rowOff>101888</xdr:rowOff>
    </xdr:to>
    <xdr:sp macro="" textlink="">
      <xdr:nvSpPr>
        <xdr:cNvPr id="33" name="Seta para cima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4808682" y="1786899"/>
          <a:ext cx="75960" cy="218065"/>
        </a:xfrm>
        <a:prstGeom prst="upArrow">
          <a:avLst/>
        </a:prstGeom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>
            <a:solidFill>
              <a:srgbClr val="FF0000"/>
            </a:solidFill>
          </a:endParaRPr>
        </a:p>
      </xdr:txBody>
    </xdr:sp>
    <xdr:clientData/>
  </xdr:twoCellAnchor>
  <xdr:twoCellAnchor>
    <xdr:from>
      <xdr:col>6</xdr:col>
      <xdr:colOff>155864</xdr:colOff>
      <xdr:row>10</xdr:row>
      <xdr:rowOff>61095</xdr:rowOff>
    </xdr:from>
    <xdr:to>
      <xdr:col>6</xdr:col>
      <xdr:colOff>228456</xdr:colOff>
      <xdr:row>11</xdr:row>
      <xdr:rowOff>94432</xdr:rowOff>
    </xdr:to>
    <xdr:sp macro="" textlink="">
      <xdr:nvSpPr>
        <xdr:cNvPr id="34" name="Seta para cima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4810606" y="2148898"/>
          <a:ext cx="72592" cy="218064"/>
        </a:xfrm>
        <a:prstGeom prst="upArrow">
          <a:avLst/>
        </a:prstGeom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>
            <a:solidFill>
              <a:srgbClr val="FF0000"/>
            </a:solidFill>
          </a:endParaRPr>
        </a:p>
      </xdr:txBody>
    </xdr:sp>
    <xdr:clientData/>
  </xdr:twoCellAnchor>
  <xdr:twoCellAnchor>
    <xdr:from>
      <xdr:col>6</xdr:col>
      <xdr:colOff>136140</xdr:colOff>
      <xdr:row>50</xdr:row>
      <xdr:rowOff>67109</xdr:rowOff>
    </xdr:from>
    <xdr:to>
      <xdr:col>6</xdr:col>
      <xdr:colOff>244090</xdr:colOff>
      <xdr:row>51</xdr:row>
      <xdr:rowOff>100446</xdr:rowOff>
    </xdr:to>
    <xdr:sp macro="" textlink="">
      <xdr:nvSpPr>
        <xdr:cNvPr id="35" name="Seta para cima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4790882" y="3263276"/>
          <a:ext cx="107950" cy="218064"/>
        </a:xfrm>
        <a:prstGeom prst="upArrow">
          <a:avLst>
            <a:gd name="adj1" fmla="val 28610"/>
            <a:gd name="adj2" fmla="val 42870"/>
          </a:avLst>
        </a:prstGeom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>
            <a:solidFill>
              <a:srgbClr val="FF0000"/>
            </a:solidFill>
          </a:endParaRPr>
        </a:p>
      </xdr:txBody>
    </xdr:sp>
    <xdr:clientData/>
  </xdr:twoCellAnchor>
  <xdr:twoCellAnchor>
    <xdr:from>
      <xdr:col>6</xdr:col>
      <xdr:colOff>165483</xdr:colOff>
      <xdr:row>12</xdr:row>
      <xdr:rowOff>75768</xdr:rowOff>
    </xdr:from>
    <xdr:to>
      <xdr:col>6</xdr:col>
      <xdr:colOff>233986</xdr:colOff>
      <xdr:row>13</xdr:row>
      <xdr:rowOff>109105</xdr:rowOff>
    </xdr:to>
    <xdr:sp macro="" textlink="">
      <xdr:nvSpPr>
        <xdr:cNvPr id="100" name="Seta para cima 99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/>
      </xdr:nvSpPr>
      <xdr:spPr>
        <a:xfrm>
          <a:off x="4820225" y="2533026"/>
          <a:ext cx="68503" cy="218064"/>
        </a:xfrm>
        <a:prstGeom prst="upArrow">
          <a:avLst/>
        </a:prstGeom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>
            <a:solidFill>
              <a:srgbClr val="FF0000"/>
            </a:solidFill>
          </a:endParaRPr>
        </a:p>
      </xdr:txBody>
    </xdr:sp>
    <xdr:clientData/>
  </xdr:twoCellAnchor>
  <xdr:twoCellAnchor>
    <xdr:from>
      <xdr:col>6</xdr:col>
      <xdr:colOff>148166</xdr:colOff>
      <xdr:row>14</xdr:row>
      <xdr:rowOff>82742</xdr:rowOff>
    </xdr:from>
    <xdr:to>
      <xdr:col>6</xdr:col>
      <xdr:colOff>256116</xdr:colOff>
      <xdr:row>15</xdr:row>
      <xdr:rowOff>116079</xdr:rowOff>
    </xdr:to>
    <xdr:sp macro="" textlink="">
      <xdr:nvSpPr>
        <xdr:cNvPr id="103" name="Seta para cima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 rot="10800000">
          <a:off x="4802908" y="2909454"/>
          <a:ext cx="107950" cy="218064"/>
        </a:xfrm>
        <a:prstGeom prst="upArrow">
          <a:avLst>
            <a:gd name="adj1" fmla="val 32352"/>
            <a:gd name="adj2" fmla="val 55882"/>
          </a:avLst>
        </a:prstGeom>
        <a:solidFill>
          <a:srgbClr val="FF0000"/>
        </a:solidFill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>
            <a:solidFill>
              <a:srgbClr val="FF0000"/>
            </a:solidFill>
          </a:endParaRPr>
        </a:p>
      </xdr:txBody>
    </xdr:sp>
    <xdr:clientData/>
  </xdr:twoCellAnchor>
  <xdr:twoCellAnchor>
    <xdr:from>
      <xdr:col>6</xdr:col>
      <xdr:colOff>152016</xdr:colOff>
      <xdr:row>4</xdr:row>
      <xdr:rowOff>78895</xdr:rowOff>
    </xdr:from>
    <xdr:to>
      <xdr:col>6</xdr:col>
      <xdr:colOff>231872</xdr:colOff>
      <xdr:row>5</xdr:row>
      <xdr:rowOff>112231</xdr:rowOff>
    </xdr:to>
    <xdr:sp macro="" textlink="">
      <xdr:nvSpPr>
        <xdr:cNvPr id="104" name="Seta para cima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4806758" y="1058334"/>
          <a:ext cx="79856" cy="218064"/>
        </a:xfrm>
        <a:prstGeom prst="upArrow">
          <a:avLst>
            <a:gd name="adj1" fmla="val 50000"/>
            <a:gd name="adj2" fmla="val 37522"/>
          </a:avLst>
        </a:prstGeom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>
            <a:solidFill>
              <a:srgbClr val="FF0000"/>
            </a:solidFill>
          </a:endParaRPr>
        </a:p>
      </xdr:txBody>
    </xdr:sp>
    <xdr:clientData/>
  </xdr:twoCellAnchor>
  <xdr:twoCellAnchor>
    <xdr:from>
      <xdr:col>6</xdr:col>
      <xdr:colOff>134698</xdr:colOff>
      <xdr:row>32</xdr:row>
      <xdr:rowOff>69273</xdr:rowOff>
    </xdr:from>
    <xdr:to>
      <xdr:col>6</xdr:col>
      <xdr:colOff>242648</xdr:colOff>
      <xdr:row>33</xdr:row>
      <xdr:rowOff>102609</xdr:rowOff>
    </xdr:to>
    <xdr:sp macro="" textlink="">
      <xdr:nvSpPr>
        <xdr:cNvPr id="107" name="Seta para cima 106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/>
      </xdr:nvSpPr>
      <xdr:spPr>
        <a:xfrm>
          <a:off x="4789440" y="5851621"/>
          <a:ext cx="107950" cy="218064"/>
        </a:xfrm>
        <a:prstGeom prst="upArrow">
          <a:avLst>
            <a:gd name="adj1" fmla="val 28610"/>
            <a:gd name="adj2" fmla="val 42870"/>
          </a:avLst>
        </a:prstGeom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>
            <a:solidFill>
              <a:srgbClr val="FF0000"/>
            </a:solidFill>
          </a:endParaRPr>
        </a:p>
      </xdr:txBody>
    </xdr:sp>
    <xdr:clientData/>
  </xdr:twoCellAnchor>
  <xdr:twoCellAnchor>
    <xdr:from>
      <xdr:col>6</xdr:col>
      <xdr:colOff>130849</xdr:colOff>
      <xdr:row>28</xdr:row>
      <xdr:rowOff>84666</xdr:rowOff>
    </xdr:from>
    <xdr:to>
      <xdr:col>6</xdr:col>
      <xdr:colOff>238799</xdr:colOff>
      <xdr:row>29</xdr:row>
      <xdr:rowOff>118002</xdr:rowOff>
    </xdr:to>
    <xdr:sp macro="" textlink="">
      <xdr:nvSpPr>
        <xdr:cNvPr id="108" name="Seta para cima 107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/>
      </xdr:nvSpPr>
      <xdr:spPr>
        <a:xfrm>
          <a:off x="4785591" y="5128105"/>
          <a:ext cx="107950" cy="218064"/>
        </a:xfrm>
        <a:prstGeom prst="upArrow">
          <a:avLst>
            <a:gd name="adj1" fmla="val 28610"/>
            <a:gd name="adj2" fmla="val 42870"/>
          </a:avLst>
        </a:prstGeom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>
            <a:solidFill>
              <a:srgbClr val="FF0000"/>
            </a:solidFill>
          </a:endParaRPr>
        </a:p>
      </xdr:txBody>
    </xdr:sp>
    <xdr:clientData/>
  </xdr:twoCellAnchor>
  <xdr:twoCellAnchor>
    <xdr:from>
      <xdr:col>6</xdr:col>
      <xdr:colOff>132773</xdr:colOff>
      <xdr:row>30</xdr:row>
      <xdr:rowOff>100060</xdr:rowOff>
    </xdr:from>
    <xdr:to>
      <xdr:col>6</xdr:col>
      <xdr:colOff>240723</xdr:colOff>
      <xdr:row>31</xdr:row>
      <xdr:rowOff>133397</xdr:rowOff>
    </xdr:to>
    <xdr:sp macro="" textlink="">
      <xdr:nvSpPr>
        <xdr:cNvPr id="110" name="Seta para cima 109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/>
      </xdr:nvSpPr>
      <xdr:spPr>
        <a:xfrm>
          <a:off x="4787515" y="5512954"/>
          <a:ext cx="107950" cy="218064"/>
        </a:xfrm>
        <a:prstGeom prst="upArrow">
          <a:avLst>
            <a:gd name="adj1" fmla="val 28610"/>
            <a:gd name="adj2" fmla="val 42870"/>
          </a:avLst>
        </a:prstGeom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>
            <a:solidFill>
              <a:srgbClr val="FF0000"/>
            </a:solidFill>
          </a:endParaRPr>
        </a:p>
      </xdr:txBody>
    </xdr:sp>
    <xdr:clientData/>
  </xdr:twoCellAnchor>
  <xdr:twoCellAnchor>
    <xdr:from>
      <xdr:col>6</xdr:col>
      <xdr:colOff>129296</xdr:colOff>
      <xdr:row>54</xdr:row>
      <xdr:rowOff>274242</xdr:rowOff>
    </xdr:from>
    <xdr:to>
      <xdr:col>6</xdr:col>
      <xdr:colOff>249464</xdr:colOff>
      <xdr:row>55</xdr:row>
      <xdr:rowOff>164420</xdr:rowOff>
    </xdr:to>
    <xdr:sp macro="" textlink="">
      <xdr:nvSpPr>
        <xdr:cNvPr id="116" name="Seta para cima 115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7780479" y="10646854"/>
          <a:ext cx="120168" cy="219017"/>
        </a:xfrm>
        <a:prstGeom prst="upArrow">
          <a:avLst>
            <a:gd name="adj1" fmla="val 28610"/>
            <a:gd name="adj2" fmla="val 42870"/>
          </a:avLst>
        </a:prstGeom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>
            <a:solidFill>
              <a:srgbClr val="FF0000"/>
            </a:solidFill>
          </a:endParaRPr>
        </a:p>
      </xdr:txBody>
    </xdr:sp>
    <xdr:clientData/>
  </xdr:twoCellAnchor>
  <xdr:twoCellAnchor>
    <xdr:from>
      <xdr:col>6</xdr:col>
      <xdr:colOff>127000</xdr:colOff>
      <xdr:row>46</xdr:row>
      <xdr:rowOff>84666</xdr:rowOff>
    </xdr:from>
    <xdr:to>
      <xdr:col>6</xdr:col>
      <xdr:colOff>234950</xdr:colOff>
      <xdr:row>47</xdr:row>
      <xdr:rowOff>118003</xdr:rowOff>
    </xdr:to>
    <xdr:sp macro="" textlink="">
      <xdr:nvSpPr>
        <xdr:cNvPr id="117" name="Seta para cima 116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4781742" y="4019742"/>
          <a:ext cx="107950" cy="218064"/>
        </a:xfrm>
        <a:prstGeom prst="upArrow">
          <a:avLst>
            <a:gd name="adj1" fmla="val 28610"/>
            <a:gd name="adj2" fmla="val 42870"/>
          </a:avLst>
        </a:prstGeom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>
            <a:solidFill>
              <a:srgbClr val="FF0000"/>
            </a:solidFill>
          </a:endParaRPr>
        </a:p>
      </xdr:txBody>
    </xdr:sp>
    <xdr:clientData/>
  </xdr:twoCellAnchor>
  <xdr:twoCellAnchor>
    <xdr:from>
      <xdr:col>6</xdr:col>
      <xdr:colOff>125076</xdr:colOff>
      <xdr:row>44</xdr:row>
      <xdr:rowOff>80818</xdr:rowOff>
    </xdr:from>
    <xdr:to>
      <xdr:col>6</xdr:col>
      <xdr:colOff>233026</xdr:colOff>
      <xdr:row>45</xdr:row>
      <xdr:rowOff>114155</xdr:rowOff>
    </xdr:to>
    <xdr:sp macro="" textlink="">
      <xdr:nvSpPr>
        <xdr:cNvPr id="118" name="Seta para cima 117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/>
      </xdr:nvSpPr>
      <xdr:spPr>
        <a:xfrm>
          <a:off x="4779818" y="3646439"/>
          <a:ext cx="107950" cy="218064"/>
        </a:xfrm>
        <a:prstGeom prst="upArrow">
          <a:avLst>
            <a:gd name="adj1" fmla="val 28610"/>
            <a:gd name="adj2" fmla="val 42870"/>
          </a:avLst>
        </a:prstGeom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>
            <a:solidFill>
              <a:srgbClr val="FF0000"/>
            </a:solidFill>
          </a:endParaRPr>
        </a:p>
      </xdr:txBody>
    </xdr:sp>
    <xdr:clientData/>
  </xdr:twoCellAnchor>
  <xdr:twoCellAnchor>
    <xdr:from>
      <xdr:col>6</xdr:col>
      <xdr:colOff>132773</xdr:colOff>
      <xdr:row>34</xdr:row>
      <xdr:rowOff>94288</xdr:rowOff>
    </xdr:from>
    <xdr:to>
      <xdr:col>6</xdr:col>
      <xdr:colOff>240723</xdr:colOff>
      <xdr:row>35</xdr:row>
      <xdr:rowOff>127625</xdr:rowOff>
    </xdr:to>
    <xdr:sp macro="" textlink="">
      <xdr:nvSpPr>
        <xdr:cNvPr id="119" name="Seta para cima 11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/>
      </xdr:nvSpPr>
      <xdr:spPr>
        <a:xfrm>
          <a:off x="4787515" y="6226849"/>
          <a:ext cx="107950" cy="218064"/>
        </a:xfrm>
        <a:prstGeom prst="upArrow">
          <a:avLst>
            <a:gd name="adj1" fmla="val 28610"/>
            <a:gd name="adj2" fmla="val 42870"/>
          </a:avLst>
        </a:prstGeom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>
            <a:solidFill>
              <a:srgbClr val="FF0000"/>
            </a:solidFill>
          </a:endParaRPr>
        </a:p>
      </xdr:txBody>
    </xdr:sp>
    <xdr:clientData/>
  </xdr:twoCellAnchor>
  <xdr:twoCellAnchor>
    <xdr:from>
      <xdr:col>6</xdr:col>
      <xdr:colOff>130848</xdr:colOff>
      <xdr:row>52</xdr:row>
      <xdr:rowOff>88515</xdr:rowOff>
    </xdr:from>
    <xdr:to>
      <xdr:col>6</xdr:col>
      <xdr:colOff>238798</xdr:colOff>
      <xdr:row>53</xdr:row>
      <xdr:rowOff>121851</xdr:rowOff>
    </xdr:to>
    <xdr:sp macro="" textlink="">
      <xdr:nvSpPr>
        <xdr:cNvPr id="122" name="Seta para cima 12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/>
      </xdr:nvSpPr>
      <xdr:spPr>
        <a:xfrm>
          <a:off x="4785590" y="7329439"/>
          <a:ext cx="107950" cy="218064"/>
        </a:xfrm>
        <a:prstGeom prst="upArrow">
          <a:avLst>
            <a:gd name="adj1" fmla="val 28610"/>
            <a:gd name="adj2" fmla="val 42870"/>
          </a:avLst>
        </a:prstGeom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>
            <a:solidFill>
              <a:srgbClr val="FF0000"/>
            </a:solidFill>
          </a:endParaRPr>
        </a:p>
      </xdr:txBody>
    </xdr:sp>
    <xdr:clientData/>
  </xdr:twoCellAnchor>
  <xdr:twoCellAnchor>
    <xdr:from>
      <xdr:col>6</xdr:col>
      <xdr:colOff>132772</xdr:colOff>
      <xdr:row>22</xdr:row>
      <xdr:rowOff>73122</xdr:rowOff>
    </xdr:from>
    <xdr:to>
      <xdr:col>6</xdr:col>
      <xdr:colOff>240722</xdr:colOff>
      <xdr:row>23</xdr:row>
      <xdr:rowOff>106458</xdr:rowOff>
    </xdr:to>
    <xdr:sp macro="" textlink="">
      <xdr:nvSpPr>
        <xdr:cNvPr id="128" name="Seta para cima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4787514" y="8052955"/>
          <a:ext cx="107950" cy="218064"/>
        </a:xfrm>
        <a:prstGeom prst="upArrow">
          <a:avLst>
            <a:gd name="adj1" fmla="val 28610"/>
            <a:gd name="adj2" fmla="val 42870"/>
          </a:avLst>
        </a:prstGeom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>
            <a:solidFill>
              <a:srgbClr val="FF0000"/>
            </a:solidFill>
          </a:endParaRPr>
        </a:p>
      </xdr:txBody>
    </xdr:sp>
    <xdr:clientData/>
  </xdr:twoCellAnchor>
  <xdr:twoCellAnchor>
    <xdr:from>
      <xdr:col>6</xdr:col>
      <xdr:colOff>132773</xdr:colOff>
      <xdr:row>24</xdr:row>
      <xdr:rowOff>82743</xdr:rowOff>
    </xdr:from>
    <xdr:to>
      <xdr:col>6</xdr:col>
      <xdr:colOff>240723</xdr:colOff>
      <xdr:row>25</xdr:row>
      <xdr:rowOff>116080</xdr:rowOff>
    </xdr:to>
    <xdr:sp macro="" textlink="">
      <xdr:nvSpPr>
        <xdr:cNvPr id="129" name="Seta para cima 12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/>
      </xdr:nvSpPr>
      <xdr:spPr>
        <a:xfrm>
          <a:off x="4787515" y="8432031"/>
          <a:ext cx="107950" cy="218064"/>
        </a:xfrm>
        <a:prstGeom prst="upArrow">
          <a:avLst>
            <a:gd name="adj1" fmla="val 28610"/>
            <a:gd name="adj2" fmla="val 42870"/>
          </a:avLst>
        </a:prstGeom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>
            <a:solidFill>
              <a:srgbClr val="FF0000"/>
            </a:solidFill>
          </a:endParaRPr>
        </a:p>
      </xdr:txBody>
    </xdr:sp>
    <xdr:clientData/>
  </xdr:twoCellAnchor>
  <xdr:twoCellAnchor>
    <xdr:from>
      <xdr:col>6</xdr:col>
      <xdr:colOff>127000</xdr:colOff>
      <xdr:row>38</xdr:row>
      <xdr:rowOff>88515</xdr:rowOff>
    </xdr:from>
    <xdr:to>
      <xdr:col>6</xdr:col>
      <xdr:colOff>234950</xdr:colOff>
      <xdr:row>39</xdr:row>
      <xdr:rowOff>121851</xdr:rowOff>
    </xdr:to>
    <xdr:sp macro="" textlink="">
      <xdr:nvSpPr>
        <xdr:cNvPr id="130" name="Seta para cima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/>
      </xdr:nvSpPr>
      <xdr:spPr>
        <a:xfrm>
          <a:off x="4781742" y="8807257"/>
          <a:ext cx="107950" cy="218064"/>
        </a:xfrm>
        <a:prstGeom prst="upArrow">
          <a:avLst>
            <a:gd name="adj1" fmla="val 28610"/>
            <a:gd name="adj2" fmla="val 42870"/>
          </a:avLst>
        </a:prstGeom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>
            <a:solidFill>
              <a:srgbClr val="FF0000"/>
            </a:solidFill>
          </a:endParaRPr>
        </a:p>
      </xdr:txBody>
    </xdr:sp>
    <xdr:clientData/>
  </xdr:twoCellAnchor>
  <xdr:twoCellAnchor>
    <xdr:from>
      <xdr:col>6</xdr:col>
      <xdr:colOff>127000</xdr:colOff>
      <xdr:row>20</xdr:row>
      <xdr:rowOff>80818</xdr:rowOff>
    </xdr:from>
    <xdr:to>
      <xdr:col>6</xdr:col>
      <xdr:colOff>234950</xdr:colOff>
      <xdr:row>21</xdr:row>
      <xdr:rowOff>114155</xdr:rowOff>
    </xdr:to>
    <xdr:sp macro="" textlink="">
      <xdr:nvSpPr>
        <xdr:cNvPr id="131" name="Seta para cima 130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4781742" y="9169015"/>
          <a:ext cx="107950" cy="218064"/>
        </a:xfrm>
        <a:prstGeom prst="upArrow">
          <a:avLst>
            <a:gd name="adj1" fmla="val 28610"/>
            <a:gd name="adj2" fmla="val 42870"/>
          </a:avLst>
        </a:prstGeom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>
            <a:solidFill>
              <a:srgbClr val="FF0000"/>
            </a:solidFill>
          </a:endParaRPr>
        </a:p>
      </xdr:txBody>
    </xdr:sp>
    <xdr:clientData/>
  </xdr:twoCellAnchor>
  <xdr:twoCellAnchor>
    <xdr:from>
      <xdr:col>6</xdr:col>
      <xdr:colOff>125075</xdr:colOff>
      <xdr:row>42</xdr:row>
      <xdr:rowOff>88515</xdr:rowOff>
    </xdr:from>
    <xdr:to>
      <xdr:col>6</xdr:col>
      <xdr:colOff>233025</xdr:colOff>
      <xdr:row>43</xdr:row>
      <xdr:rowOff>121852</xdr:rowOff>
    </xdr:to>
    <xdr:sp macro="" textlink="">
      <xdr:nvSpPr>
        <xdr:cNvPr id="132" name="Seta para cima 13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4779817" y="9546167"/>
          <a:ext cx="107950" cy="218064"/>
        </a:xfrm>
        <a:prstGeom prst="upArrow">
          <a:avLst>
            <a:gd name="adj1" fmla="val 28610"/>
            <a:gd name="adj2" fmla="val 42870"/>
          </a:avLst>
        </a:prstGeom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>
            <a:solidFill>
              <a:srgbClr val="FF0000"/>
            </a:solidFill>
          </a:endParaRPr>
        </a:p>
      </xdr:txBody>
    </xdr:sp>
    <xdr:clientData/>
  </xdr:twoCellAnchor>
  <xdr:twoCellAnchor>
    <xdr:from>
      <xdr:col>6</xdr:col>
      <xdr:colOff>123152</xdr:colOff>
      <xdr:row>26</xdr:row>
      <xdr:rowOff>88515</xdr:rowOff>
    </xdr:from>
    <xdr:to>
      <xdr:col>6</xdr:col>
      <xdr:colOff>231102</xdr:colOff>
      <xdr:row>27</xdr:row>
      <xdr:rowOff>121852</xdr:rowOff>
    </xdr:to>
    <xdr:sp macro="" textlink="">
      <xdr:nvSpPr>
        <xdr:cNvPr id="136" name="Seta para cima 13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/>
      </xdr:nvSpPr>
      <xdr:spPr>
        <a:xfrm>
          <a:off x="4777894" y="11023985"/>
          <a:ext cx="107950" cy="218064"/>
        </a:xfrm>
        <a:prstGeom prst="upArrow">
          <a:avLst>
            <a:gd name="adj1" fmla="val 28610"/>
            <a:gd name="adj2" fmla="val 42870"/>
          </a:avLst>
        </a:prstGeom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>
            <a:solidFill>
              <a:srgbClr val="FF0000"/>
            </a:solidFill>
          </a:endParaRPr>
        </a:p>
      </xdr:txBody>
    </xdr:sp>
    <xdr:clientData/>
  </xdr:twoCellAnchor>
  <xdr:twoCellAnchor>
    <xdr:from>
      <xdr:col>6</xdr:col>
      <xdr:colOff>127000</xdr:colOff>
      <xdr:row>58</xdr:row>
      <xdr:rowOff>88515</xdr:rowOff>
    </xdr:from>
    <xdr:to>
      <xdr:col>6</xdr:col>
      <xdr:colOff>234950</xdr:colOff>
      <xdr:row>59</xdr:row>
      <xdr:rowOff>121852</xdr:rowOff>
    </xdr:to>
    <xdr:sp macro="" textlink="">
      <xdr:nvSpPr>
        <xdr:cNvPr id="138" name="Seta para cima 137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/>
      </xdr:nvSpPr>
      <xdr:spPr>
        <a:xfrm>
          <a:off x="4781742" y="11762894"/>
          <a:ext cx="107950" cy="218064"/>
        </a:xfrm>
        <a:prstGeom prst="upArrow">
          <a:avLst>
            <a:gd name="adj1" fmla="val 28610"/>
            <a:gd name="adj2" fmla="val 42870"/>
          </a:avLst>
        </a:prstGeom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0</xdr:col>
      <xdr:colOff>14111</xdr:colOff>
      <xdr:row>0</xdr:row>
      <xdr:rowOff>0</xdr:rowOff>
    </xdr:from>
    <xdr:to>
      <xdr:col>0</xdr:col>
      <xdr:colOff>402167</xdr:colOff>
      <xdr:row>1</xdr:row>
      <xdr:rowOff>23657</xdr:rowOff>
    </xdr:to>
    <xdr:pic>
      <xdr:nvPicPr>
        <xdr:cNvPr id="55" name="Imagem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17507"/>
        <a:stretch/>
      </xdr:blipFill>
      <xdr:spPr>
        <a:xfrm>
          <a:off x="14111" y="0"/>
          <a:ext cx="388056" cy="376435"/>
        </a:xfrm>
        <a:prstGeom prst="rect">
          <a:avLst/>
        </a:prstGeom>
      </xdr:spPr>
    </xdr:pic>
    <xdr:clientData/>
  </xdr:twoCellAnchor>
  <xdr:twoCellAnchor>
    <xdr:from>
      <xdr:col>6</xdr:col>
      <xdr:colOff>127000</xdr:colOff>
      <xdr:row>48</xdr:row>
      <xdr:rowOff>88515</xdr:rowOff>
    </xdr:from>
    <xdr:to>
      <xdr:col>6</xdr:col>
      <xdr:colOff>234950</xdr:colOff>
      <xdr:row>49</xdr:row>
      <xdr:rowOff>121852</xdr:rowOff>
    </xdr:to>
    <xdr:sp macro="" textlink="">
      <xdr:nvSpPr>
        <xdr:cNvPr id="56" name="Seta para cima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/>
      </xdr:nvSpPr>
      <xdr:spPr>
        <a:xfrm>
          <a:off x="9263944" y="4928626"/>
          <a:ext cx="107950" cy="216782"/>
        </a:xfrm>
        <a:prstGeom prst="upArrow">
          <a:avLst>
            <a:gd name="adj1" fmla="val 28610"/>
            <a:gd name="adj2" fmla="val 42870"/>
          </a:avLst>
        </a:prstGeom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>
            <a:solidFill>
              <a:srgbClr val="FF0000"/>
            </a:solidFill>
          </a:endParaRPr>
        </a:p>
      </xdr:txBody>
    </xdr:sp>
    <xdr:clientData/>
  </xdr:twoCellAnchor>
  <xdr:twoCellAnchor>
    <xdr:from>
      <xdr:col>6</xdr:col>
      <xdr:colOff>165483</xdr:colOff>
      <xdr:row>16</xdr:row>
      <xdr:rowOff>75768</xdr:rowOff>
    </xdr:from>
    <xdr:to>
      <xdr:col>6</xdr:col>
      <xdr:colOff>233986</xdr:colOff>
      <xdr:row>17</xdr:row>
      <xdr:rowOff>109105</xdr:rowOff>
    </xdr:to>
    <xdr:sp macro="" textlink="">
      <xdr:nvSpPr>
        <xdr:cNvPr id="57" name="Seta para cima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9302427" y="2714546"/>
          <a:ext cx="68503" cy="216781"/>
        </a:xfrm>
        <a:prstGeom prst="upArrow">
          <a:avLst/>
        </a:prstGeom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>
            <a:solidFill>
              <a:srgbClr val="FF0000"/>
            </a:solidFill>
          </a:endParaRPr>
        </a:p>
      </xdr:txBody>
    </xdr:sp>
    <xdr:clientData/>
  </xdr:twoCellAnchor>
  <xdr:twoCellAnchor>
    <xdr:from>
      <xdr:col>6</xdr:col>
      <xdr:colOff>130848</xdr:colOff>
      <xdr:row>18</xdr:row>
      <xdr:rowOff>82743</xdr:rowOff>
    </xdr:from>
    <xdr:to>
      <xdr:col>6</xdr:col>
      <xdr:colOff>238798</xdr:colOff>
      <xdr:row>19</xdr:row>
      <xdr:rowOff>116080</xdr:rowOff>
    </xdr:to>
    <xdr:sp macro="" textlink="">
      <xdr:nvSpPr>
        <xdr:cNvPr id="58" name="Seta para cima 5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9267792" y="9706521"/>
          <a:ext cx="107950" cy="216781"/>
        </a:xfrm>
        <a:prstGeom prst="upArrow">
          <a:avLst>
            <a:gd name="adj1" fmla="val 28610"/>
            <a:gd name="adj2" fmla="val 42870"/>
          </a:avLst>
        </a:prstGeom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>
            <a:solidFill>
              <a:srgbClr val="FF0000"/>
            </a:solidFill>
          </a:endParaRPr>
        </a:p>
      </xdr:txBody>
    </xdr:sp>
    <xdr:clientData/>
  </xdr:twoCellAnchor>
  <xdr:twoCellAnchor>
    <xdr:from>
      <xdr:col>6</xdr:col>
      <xdr:colOff>138545</xdr:colOff>
      <xdr:row>36</xdr:row>
      <xdr:rowOff>80819</xdr:rowOff>
    </xdr:from>
    <xdr:to>
      <xdr:col>6</xdr:col>
      <xdr:colOff>246495</xdr:colOff>
      <xdr:row>37</xdr:row>
      <xdr:rowOff>114156</xdr:rowOff>
    </xdr:to>
    <xdr:sp macro="" textlink="">
      <xdr:nvSpPr>
        <xdr:cNvPr id="59" name="Seta para cima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9275489" y="7489152"/>
          <a:ext cx="107950" cy="216782"/>
        </a:xfrm>
        <a:prstGeom prst="upArrow">
          <a:avLst>
            <a:gd name="adj1" fmla="val 28610"/>
            <a:gd name="adj2" fmla="val 42870"/>
          </a:avLst>
        </a:prstGeom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>
            <a:solidFill>
              <a:srgbClr val="FF0000"/>
            </a:solidFill>
          </a:endParaRPr>
        </a:p>
      </xdr:txBody>
    </xdr:sp>
    <xdr:clientData/>
  </xdr:twoCellAnchor>
  <xdr:twoCellAnchor>
    <xdr:from>
      <xdr:col>6</xdr:col>
      <xdr:colOff>125075</xdr:colOff>
      <xdr:row>40</xdr:row>
      <xdr:rowOff>88515</xdr:rowOff>
    </xdr:from>
    <xdr:to>
      <xdr:col>6</xdr:col>
      <xdr:colOff>233025</xdr:colOff>
      <xdr:row>41</xdr:row>
      <xdr:rowOff>121852</xdr:rowOff>
    </xdr:to>
    <xdr:sp macro="" textlink="">
      <xdr:nvSpPr>
        <xdr:cNvPr id="31" name="Seta para cima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9262019" y="8230626"/>
          <a:ext cx="107950" cy="216782"/>
        </a:xfrm>
        <a:prstGeom prst="upArrow">
          <a:avLst>
            <a:gd name="adj1" fmla="val 28610"/>
            <a:gd name="adj2" fmla="val 42870"/>
          </a:avLst>
        </a:prstGeom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>
            <a:solidFill>
              <a:srgbClr val="FF0000"/>
            </a:solidFill>
          </a:endParaRPr>
        </a:p>
      </xdr:txBody>
    </xdr:sp>
    <xdr:clientData/>
  </xdr:twoCellAnchor>
  <xdr:twoCellAnchor>
    <xdr:from>
      <xdr:col>6</xdr:col>
      <xdr:colOff>120650</xdr:colOff>
      <xdr:row>56</xdr:row>
      <xdr:rowOff>98040</xdr:rowOff>
    </xdr:from>
    <xdr:to>
      <xdr:col>6</xdr:col>
      <xdr:colOff>228600</xdr:colOff>
      <xdr:row>57</xdr:row>
      <xdr:rowOff>107565</xdr:rowOff>
    </xdr:to>
    <xdr:sp macro="" textlink="">
      <xdr:nvSpPr>
        <xdr:cNvPr id="36" name="Seta para cima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7772400" y="11147040"/>
          <a:ext cx="107950" cy="215900"/>
        </a:xfrm>
        <a:prstGeom prst="upArrow">
          <a:avLst>
            <a:gd name="adj1" fmla="val 28610"/>
            <a:gd name="adj2" fmla="val 42870"/>
          </a:avLst>
        </a:prstGeom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V72"/>
  <sheetViews>
    <sheetView topLeftCell="D37" zoomScale="70" zoomScaleNormal="70" zoomScalePageLayoutView="70" workbookViewId="0">
      <selection activeCell="S71" sqref="S71"/>
    </sheetView>
  </sheetViews>
  <sheetFormatPr defaultRowHeight="14.4" x14ac:dyDescent="0.55000000000000004"/>
  <cols>
    <col min="1" max="1" width="8.83984375" style="35"/>
    <col min="2" max="2" width="3.7890625" style="35" customWidth="1"/>
    <col min="3" max="3" width="40.68359375" style="35" customWidth="1"/>
    <col min="4" max="4" width="11.7890625" style="35" customWidth="1"/>
    <col min="5" max="5" width="9.7890625" style="35" customWidth="1"/>
    <col min="6" max="6" width="5.20703125" style="35" customWidth="1"/>
    <col min="7" max="7" width="4.20703125" style="35" customWidth="1"/>
    <col min="8" max="13" width="6.7890625" style="35" customWidth="1"/>
    <col min="14" max="14" width="7.5234375" style="35" customWidth="1"/>
    <col min="15" max="15" width="7.20703125" style="35" customWidth="1"/>
    <col min="16" max="18" width="8.20703125" style="35" customWidth="1"/>
    <col min="19" max="19" width="8.5234375" style="35" customWidth="1"/>
    <col min="20" max="16384" width="8.83984375" style="35"/>
  </cols>
  <sheetData>
    <row r="2" spans="2:22" ht="27.45" customHeight="1" x14ac:dyDescent="0.95">
      <c r="B2" s="177" t="s">
        <v>109</v>
      </c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9"/>
    </row>
    <row r="3" spans="2:22" ht="20.55" customHeight="1" thickBot="1" x14ac:dyDescent="0.6">
      <c r="B3" s="62" t="s">
        <v>0</v>
      </c>
      <c r="C3" s="62" t="s">
        <v>5</v>
      </c>
      <c r="D3" s="62" t="s">
        <v>6</v>
      </c>
      <c r="E3" s="62" t="s">
        <v>7</v>
      </c>
      <c r="F3" s="62" t="s">
        <v>10</v>
      </c>
      <c r="G3" s="63" t="s">
        <v>17</v>
      </c>
      <c r="H3" s="63" t="s">
        <v>23</v>
      </c>
      <c r="I3" s="63" t="s">
        <v>20</v>
      </c>
      <c r="J3" s="63" t="s">
        <v>21</v>
      </c>
      <c r="K3" s="63" t="s">
        <v>22</v>
      </c>
      <c r="L3" s="63" t="s">
        <v>24</v>
      </c>
      <c r="M3" s="63" t="s">
        <v>25</v>
      </c>
      <c r="N3" s="63" t="s">
        <v>26</v>
      </c>
      <c r="O3" s="63" t="s">
        <v>27</v>
      </c>
      <c r="P3" s="63" t="s">
        <v>28</v>
      </c>
      <c r="Q3" s="63" t="s">
        <v>29</v>
      </c>
      <c r="R3" s="63" t="s">
        <v>30</v>
      </c>
      <c r="S3" s="64" t="s">
        <v>31</v>
      </c>
      <c r="T3" s="65" t="s">
        <v>40</v>
      </c>
    </row>
    <row r="4" spans="2:22" ht="14.55" customHeight="1" x14ac:dyDescent="0.6">
      <c r="B4" s="154">
        <v>1</v>
      </c>
      <c r="C4" s="169" t="str">
        <f>'INDICADORES PLANO DE AÇÃO'!D4</f>
        <v xml:space="preserve">Ingresso de novos associados Lions </v>
      </c>
      <c r="D4" s="171" t="str">
        <f>'INDICADORES PLANO DE AÇÃO'!E4</f>
        <v>nº associados</v>
      </c>
      <c r="E4" s="173">
        <f>'INDICADORES PLANO DE AÇÃO'!F4</f>
        <v>400</v>
      </c>
      <c r="F4" s="169"/>
      <c r="G4" s="9" t="s">
        <v>19</v>
      </c>
      <c r="H4" s="10">
        <v>6</v>
      </c>
      <c r="I4" s="10">
        <v>20</v>
      </c>
      <c r="J4" s="10">
        <v>80</v>
      </c>
      <c r="K4" s="10">
        <v>100</v>
      </c>
      <c r="L4" s="10">
        <v>180</v>
      </c>
      <c r="M4" s="10">
        <v>220</v>
      </c>
      <c r="N4" s="10">
        <v>260</v>
      </c>
      <c r="O4" s="10">
        <v>300</v>
      </c>
      <c r="P4" s="10">
        <v>340</v>
      </c>
      <c r="Q4" s="10">
        <v>360</v>
      </c>
      <c r="R4" s="10">
        <v>380</v>
      </c>
      <c r="S4" s="22">
        <v>400</v>
      </c>
      <c r="T4" s="162"/>
    </row>
    <row r="5" spans="2:22" ht="14.55" customHeight="1" thickBot="1" x14ac:dyDescent="0.65">
      <c r="B5" s="155"/>
      <c r="C5" s="170"/>
      <c r="D5" s="172"/>
      <c r="E5" s="174"/>
      <c r="F5" s="170"/>
      <c r="G5" s="41" t="s">
        <v>18</v>
      </c>
      <c r="H5" s="70"/>
      <c r="I5" s="43"/>
      <c r="J5" s="42"/>
      <c r="K5" s="42"/>
      <c r="L5" s="42"/>
      <c r="M5" s="42"/>
      <c r="N5" s="19"/>
      <c r="O5" s="19"/>
      <c r="P5" s="19"/>
      <c r="Q5" s="19"/>
      <c r="R5" s="19"/>
      <c r="S5" s="21"/>
      <c r="T5" s="162"/>
    </row>
    <row r="6" spans="2:22" ht="14.55" customHeight="1" x14ac:dyDescent="0.6">
      <c r="B6" s="154">
        <v>2</v>
      </c>
      <c r="C6" s="169" t="str">
        <f>'INDICADORES PLANO DE AÇÃO'!D5</f>
        <v>Ingresso de LEOS como associados de Lions</v>
      </c>
      <c r="D6" s="171" t="str">
        <f>'INDICADORES PLANO DE AÇÃO'!E5</f>
        <v>nº associados</v>
      </c>
      <c r="E6" s="173">
        <f>'INDICADORES PLANO DE AÇÃO'!F5</f>
        <v>20</v>
      </c>
      <c r="F6" s="175"/>
      <c r="G6" s="8" t="s">
        <v>19</v>
      </c>
      <c r="H6" s="3">
        <v>0</v>
      </c>
      <c r="I6" s="3">
        <v>3</v>
      </c>
      <c r="J6" s="3">
        <v>5</v>
      </c>
      <c r="K6" s="3">
        <v>7</v>
      </c>
      <c r="L6" s="3">
        <v>9</v>
      </c>
      <c r="M6" s="3">
        <v>11</v>
      </c>
      <c r="N6" s="3">
        <v>13</v>
      </c>
      <c r="O6" s="3">
        <v>15</v>
      </c>
      <c r="P6" s="3">
        <v>17</v>
      </c>
      <c r="Q6" s="3">
        <v>18</v>
      </c>
      <c r="R6" s="3">
        <v>19</v>
      </c>
      <c r="S6" s="23">
        <v>20</v>
      </c>
      <c r="T6" s="162"/>
    </row>
    <row r="7" spans="2:22" ht="14.55" customHeight="1" thickBot="1" x14ac:dyDescent="0.65">
      <c r="B7" s="155"/>
      <c r="C7" s="170"/>
      <c r="D7" s="172"/>
      <c r="E7" s="174"/>
      <c r="F7" s="176"/>
      <c r="G7" s="44" t="s">
        <v>18</v>
      </c>
      <c r="H7" s="43"/>
      <c r="I7" s="43"/>
      <c r="J7" s="43"/>
      <c r="K7" s="43"/>
      <c r="L7" s="43"/>
      <c r="M7" s="43"/>
      <c r="N7" s="20"/>
      <c r="O7" s="20"/>
      <c r="P7" s="20"/>
      <c r="Q7" s="20"/>
      <c r="R7" s="20"/>
      <c r="S7" s="24"/>
      <c r="T7" s="162"/>
    </row>
    <row r="8" spans="2:22" ht="14.55" customHeight="1" x14ac:dyDescent="0.6">
      <c r="B8" s="154">
        <v>3</v>
      </c>
      <c r="C8" s="169" t="str">
        <f>'INDICADORES PLANO DE AÇÃO'!D7</f>
        <v>Fundação de novos clubes de Lions</v>
      </c>
      <c r="D8" s="171" t="str">
        <f>'INDICADORES PLANO DE AÇÃO'!E7</f>
        <v>nº clubes</v>
      </c>
      <c r="E8" s="173">
        <f>'INDICADORES PLANO DE AÇÃO'!F7</f>
        <v>3</v>
      </c>
      <c r="F8" s="180"/>
      <c r="G8" s="9" t="s">
        <v>19</v>
      </c>
      <c r="H8" s="4">
        <v>0</v>
      </c>
      <c r="I8" s="4">
        <v>0</v>
      </c>
      <c r="J8" s="4">
        <v>0</v>
      </c>
      <c r="K8" s="4">
        <v>0</v>
      </c>
      <c r="L8" s="4">
        <v>1</v>
      </c>
      <c r="M8" s="4">
        <v>1</v>
      </c>
      <c r="N8" s="4">
        <v>1</v>
      </c>
      <c r="O8" s="4">
        <v>1</v>
      </c>
      <c r="P8" s="4">
        <v>2</v>
      </c>
      <c r="Q8" s="4">
        <v>2</v>
      </c>
      <c r="R8" s="4">
        <v>2</v>
      </c>
      <c r="S8" s="25">
        <v>3</v>
      </c>
      <c r="T8" s="162"/>
    </row>
    <row r="9" spans="2:22" ht="14.55" customHeight="1" thickBot="1" x14ac:dyDescent="0.65">
      <c r="B9" s="155"/>
      <c r="C9" s="170"/>
      <c r="D9" s="172"/>
      <c r="E9" s="174"/>
      <c r="F9" s="161"/>
      <c r="G9" s="7" t="s">
        <v>18</v>
      </c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6"/>
      <c r="T9" s="162"/>
    </row>
    <row r="10" spans="2:22" ht="14.55" customHeight="1" x14ac:dyDescent="0.6">
      <c r="B10" s="154">
        <v>4</v>
      </c>
      <c r="C10" s="169" t="str">
        <f>'INDICADORES PLANO DE AÇÃO'!D9</f>
        <v>Fundação de Nucleos de Lions Clubes</v>
      </c>
      <c r="D10" s="171" t="str">
        <f>'INDICADORES PLANO DE AÇÃO'!E9</f>
        <v>nº clubes</v>
      </c>
      <c r="E10" s="173">
        <f>'INDICADORES PLANO DE AÇÃO'!F9</f>
        <v>3</v>
      </c>
      <c r="F10" s="160"/>
      <c r="G10" s="9" t="s">
        <v>19</v>
      </c>
      <c r="H10" s="10">
        <v>0</v>
      </c>
      <c r="I10" s="10">
        <v>0</v>
      </c>
      <c r="J10" s="10">
        <v>0</v>
      </c>
      <c r="K10" s="10">
        <v>1</v>
      </c>
      <c r="L10" s="10">
        <v>1</v>
      </c>
      <c r="M10" s="10">
        <v>1</v>
      </c>
      <c r="N10" s="10">
        <v>1</v>
      </c>
      <c r="O10" s="10">
        <v>2</v>
      </c>
      <c r="P10" s="10">
        <v>2</v>
      </c>
      <c r="Q10" s="10">
        <v>2</v>
      </c>
      <c r="R10" s="10">
        <v>2</v>
      </c>
      <c r="S10" s="27">
        <v>3</v>
      </c>
      <c r="T10" s="162"/>
    </row>
    <row r="11" spans="2:22" ht="14.55" customHeight="1" thickBot="1" x14ac:dyDescent="0.65">
      <c r="B11" s="155"/>
      <c r="C11" s="170"/>
      <c r="D11" s="172"/>
      <c r="E11" s="174"/>
      <c r="F11" s="161"/>
      <c r="G11" s="7" t="s">
        <v>18</v>
      </c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6"/>
      <c r="T11" s="162"/>
    </row>
    <row r="12" spans="2:22" ht="14.55" customHeight="1" x14ac:dyDescent="0.6">
      <c r="B12" s="154">
        <v>5</v>
      </c>
      <c r="C12" s="169" t="str">
        <f>'INDICADORES PLANO DE AÇÃO'!D11</f>
        <v>Fundação de novos clubes de LEOS</v>
      </c>
      <c r="D12" s="171" t="str">
        <f>'INDICADORES PLANO DE AÇÃO'!E11</f>
        <v>nº clubes</v>
      </c>
      <c r="E12" s="173">
        <f>'INDICADORES PLANO DE AÇÃO'!F11</f>
        <v>3</v>
      </c>
      <c r="F12" s="160"/>
      <c r="G12" s="9" t="s">
        <v>19</v>
      </c>
      <c r="H12" s="10">
        <v>0</v>
      </c>
      <c r="I12" s="10">
        <v>0</v>
      </c>
      <c r="J12" s="10">
        <v>0</v>
      </c>
      <c r="K12" s="10">
        <v>1</v>
      </c>
      <c r="L12" s="10">
        <v>1</v>
      </c>
      <c r="M12" s="10">
        <v>1</v>
      </c>
      <c r="N12" s="10">
        <v>1</v>
      </c>
      <c r="O12" s="10">
        <v>2</v>
      </c>
      <c r="P12" s="10">
        <v>2</v>
      </c>
      <c r="Q12" s="10">
        <v>2</v>
      </c>
      <c r="R12" s="10">
        <v>2</v>
      </c>
      <c r="S12" s="27">
        <v>3</v>
      </c>
      <c r="T12" s="162"/>
    </row>
    <row r="13" spans="2:22" ht="14.55" customHeight="1" thickBot="1" x14ac:dyDescent="0.65">
      <c r="B13" s="155"/>
      <c r="C13" s="170"/>
      <c r="D13" s="172"/>
      <c r="E13" s="174"/>
      <c r="F13" s="161"/>
      <c r="G13" s="6" t="s">
        <v>18</v>
      </c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28"/>
      <c r="T13" s="162"/>
    </row>
    <row r="14" spans="2:22" ht="14.55" customHeight="1" x14ac:dyDescent="0.6">
      <c r="B14" s="154">
        <v>6</v>
      </c>
      <c r="C14" s="169" t="str">
        <f>'INDICADORES PLANO DE AÇÃO'!D13</f>
        <v>Numero de associados do Distrito - aumentar 10%</v>
      </c>
      <c r="D14" s="171" t="str">
        <f>'INDICADORES PLANO DE AÇÃO'!E13</f>
        <v>pessoas</v>
      </c>
      <c r="E14" s="173">
        <f>'INDICADORES PLANO DE AÇÃO'!F13</f>
        <v>1556</v>
      </c>
      <c r="F14" s="165"/>
      <c r="G14" s="14" t="s">
        <v>19</v>
      </c>
      <c r="H14" s="16">
        <v>1424</v>
      </c>
      <c r="I14" s="18">
        <f>H14+10</f>
        <v>1434</v>
      </c>
      <c r="J14" s="18">
        <f t="shared" ref="J14:R14" si="0">I14+10</f>
        <v>1444</v>
      </c>
      <c r="K14" s="18">
        <f t="shared" si="0"/>
        <v>1454</v>
      </c>
      <c r="L14" s="18">
        <f t="shared" si="0"/>
        <v>1464</v>
      </c>
      <c r="M14" s="18">
        <f t="shared" si="0"/>
        <v>1474</v>
      </c>
      <c r="N14" s="18">
        <f t="shared" si="0"/>
        <v>1484</v>
      </c>
      <c r="O14" s="18">
        <f t="shared" si="0"/>
        <v>1494</v>
      </c>
      <c r="P14" s="18">
        <f t="shared" si="0"/>
        <v>1504</v>
      </c>
      <c r="Q14" s="18">
        <f t="shared" si="0"/>
        <v>1514</v>
      </c>
      <c r="R14" s="18">
        <f t="shared" si="0"/>
        <v>1524</v>
      </c>
      <c r="S14" s="39">
        <v>1556</v>
      </c>
      <c r="T14" s="162"/>
      <c r="V14" s="153"/>
    </row>
    <row r="15" spans="2:22" ht="14.55" customHeight="1" thickBot="1" x14ac:dyDescent="0.65">
      <c r="B15" s="155"/>
      <c r="C15" s="170"/>
      <c r="D15" s="172"/>
      <c r="E15" s="174"/>
      <c r="F15" s="166"/>
      <c r="G15" s="32" t="s">
        <v>18</v>
      </c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162"/>
    </row>
    <row r="16" spans="2:22" ht="14.55" customHeight="1" x14ac:dyDescent="0.6">
      <c r="B16" s="154">
        <v>7</v>
      </c>
      <c r="C16" s="169" t="str">
        <f>'INDICADORES PLANO DE AÇÃO'!D15</f>
        <v>Número de baixa de associados do Distrito</v>
      </c>
      <c r="D16" s="171" t="str">
        <f>'INDICADORES PLANO DE AÇÃO'!E15</f>
        <v>pessoas</v>
      </c>
      <c r="E16" s="173">
        <f>'INDICADORES PLANO DE AÇÃO'!F15</f>
        <v>155</v>
      </c>
      <c r="F16" s="165"/>
      <c r="G16" s="11" t="s">
        <v>19</v>
      </c>
      <c r="H16" s="10">
        <v>14</v>
      </c>
      <c r="I16" s="10">
        <f>H16+13</f>
        <v>27</v>
      </c>
      <c r="J16" s="10">
        <f t="shared" ref="J16:R16" si="1">I16+13</f>
        <v>40</v>
      </c>
      <c r="K16" s="10">
        <f t="shared" si="1"/>
        <v>53</v>
      </c>
      <c r="L16" s="10">
        <f t="shared" si="1"/>
        <v>66</v>
      </c>
      <c r="M16" s="10">
        <f t="shared" si="1"/>
        <v>79</v>
      </c>
      <c r="N16" s="10">
        <f t="shared" si="1"/>
        <v>92</v>
      </c>
      <c r="O16" s="10">
        <f t="shared" si="1"/>
        <v>105</v>
      </c>
      <c r="P16" s="10">
        <f t="shared" si="1"/>
        <v>118</v>
      </c>
      <c r="Q16" s="10">
        <f t="shared" si="1"/>
        <v>131</v>
      </c>
      <c r="R16" s="10">
        <f t="shared" si="1"/>
        <v>144</v>
      </c>
      <c r="S16" s="27">
        <v>155</v>
      </c>
      <c r="T16" s="66"/>
    </row>
    <row r="17" spans="2:20" ht="14.55" customHeight="1" thickBot="1" x14ac:dyDescent="0.65">
      <c r="B17" s="155"/>
      <c r="C17" s="170"/>
      <c r="D17" s="172"/>
      <c r="E17" s="174"/>
      <c r="F17" s="166"/>
      <c r="G17" s="13" t="s">
        <v>18</v>
      </c>
      <c r="H17" s="69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6"/>
      <c r="T17" s="67"/>
    </row>
    <row r="18" spans="2:20" ht="14.55" customHeight="1" x14ac:dyDescent="0.6">
      <c r="B18" s="154">
        <v>8</v>
      </c>
      <c r="C18" s="169" t="str">
        <f>'INDICADORES PLANO DE AÇÃO'!D17</f>
        <v>Perticipação no concurso cartaz sobre a paz</v>
      </c>
      <c r="D18" s="171" t="str">
        <f>'INDICADORES PLANO DE AÇÃO'!E17</f>
        <v>nº escolas</v>
      </c>
      <c r="E18" s="173">
        <f>'INDICADORES PLANO DE AÇÃO'!F17</f>
        <v>40</v>
      </c>
      <c r="F18" s="160"/>
      <c r="G18" s="11" t="s">
        <v>19</v>
      </c>
      <c r="H18" s="10">
        <v>0</v>
      </c>
      <c r="I18" s="10">
        <v>0</v>
      </c>
      <c r="J18" s="10">
        <v>0</v>
      </c>
      <c r="K18" s="10">
        <v>0</v>
      </c>
      <c r="L18" s="10">
        <v>40</v>
      </c>
      <c r="M18" s="10">
        <v>40</v>
      </c>
      <c r="N18" s="10">
        <v>40</v>
      </c>
      <c r="O18" s="10">
        <v>40</v>
      </c>
      <c r="P18" s="10">
        <v>40</v>
      </c>
      <c r="Q18" s="10">
        <v>40</v>
      </c>
      <c r="R18" s="10">
        <v>40</v>
      </c>
      <c r="S18" s="27">
        <v>40</v>
      </c>
      <c r="T18" s="162"/>
    </row>
    <row r="19" spans="2:20" ht="14.55" customHeight="1" thickBot="1" x14ac:dyDescent="0.65">
      <c r="B19" s="155"/>
      <c r="C19" s="170"/>
      <c r="D19" s="172"/>
      <c r="E19" s="174"/>
      <c r="F19" s="161"/>
      <c r="G19" s="13" t="s">
        <v>18</v>
      </c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6"/>
      <c r="T19" s="162"/>
    </row>
    <row r="20" spans="2:20" ht="14.55" customHeight="1" x14ac:dyDescent="0.6">
      <c r="B20" s="154">
        <v>9</v>
      </c>
      <c r="C20" s="169" t="str">
        <f>'INDICADORES PLANO DE AÇÃO'!D19</f>
        <v>Aumento de MJF no Distrito LD-1 (registrados MyLions)</v>
      </c>
      <c r="D20" s="171" t="str">
        <f>'INDICADORES PLANO DE AÇÃO'!E19</f>
        <v>nº  MJF</v>
      </c>
      <c r="E20" s="173">
        <f>'INDICADORES PLANO DE AÇÃO'!F19</f>
        <v>20</v>
      </c>
      <c r="F20" s="160"/>
      <c r="G20" s="15" t="s">
        <v>19</v>
      </c>
      <c r="H20" s="60">
        <v>0</v>
      </c>
      <c r="I20" s="60">
        <v>2</v>
      </c>
      <c r="J20" s="60">
        <v>3</v>
      </c>
      <c r="K20" s="60">
        <v>4</v>
      </c>
      <c r="L20" s="60">
        <v>6</v>
      </c>
      <c r="M20" s="60">
        <v>9</v>
      </c>
      <c r="N20" s="60">
        <v>11</v>
      </c>
      <c r="O20" s="60">
        <v>12</v>
      </c>
      <c r="P20" s="60">
        <v>14</v>
      </c>
      <c r="Q20" s="60">
        <v>16</v>
      </c>
      <c r="R20" s="60">
        <v>18</v>
      </c>
      <c r="S20" s="61">
        <v>20</v>
      </c>
      <c r="T20" s="162"/>
    </row>
    <row r="21" spans="2:20" ht="14.55" customHeight="1" thickBot="1" x14ac:dyDescent="0.65">
      <c r="B21" s="155"/>
      <c r="C21" s="170"/>
      <c r="D21" s="172"/>
      <c r="E21" s="174"/>
      <c r="F21" s="161"/>
      <c r="G21" s="12" t="s">
        <v>18</v>
      </c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21"/>
      <c r="T21" s="162"/>
    </row>
    <row r="22" spans="2:20" ht="14.55" customHeight="1" x14ac:dyDescent="0.6">
      <c r="B22" s="154">
        <v>10</v>
      </c>
      <c r="C22" s="169" t="str">
        <f>'INDICADORES PLANO DE AÇÃO'!D21</f>
        <v>Fundos angariados - Registrados MyLion</v>
      </c>
      <c r="D22" s="171" t="str">
        <f>'INDICADORES PLANO DE AÇÃO'!E21</f>
        <v>US$ (mil)</v>
      </c>
      <c r="E22" s="173">
        <f>'INDICADORES PLANO DE AÇÃO'!F21</f>
        <v>400</v>
      </c>
      <c r="F22" s="160"/>
      <c r="G22" s="8" t="s">
        <v>19</v>
      </c>
      <c r="H22" s="3">
        <v>34</v>
      </c>
      <c r="I22" s="3">
        <f>H22+33</f>
        <v>67</v>
      </c>
      <c r="J22" s="3">
        <f t="shared" ref="J22:R22" si="2">I22+33</f>
        <v>100</v>
      </c>
      <c r="K22" s="3">
        <f t="shared" si="2"/>
        <v>133</v>
      </c>
      <c r="L22" s="3">
        <f t="shared" si="2"/>
        <v>166</v>
      </c>
      <c r="M22" s="3">
        <f t="shared" si="2"/>
        <v>199</v>
      </c>
      <c r="N22" s="3">
        <f t="shared" si="2"/>
        <v>232</v>
      </c>
      <c r="O22" s="3">
        <f t="shared" si="2"/>
        <v>265</v>
      </c>
      <c r="P22" s="3">
        <f t="shared" si="2"/>
        <v>298</v>
      </c>
      <c r="Q22" s="3">
        <f t="shared" si="2"/>
        <v>331</v>
      </c>
      <c r="R22" s="3">
        <f t="shared" si="2"/>
        <v>364</v>
      </c>
      <c r="S22" s="29">
        <v>400</v>
      </c>
      <c r="T22" s="162"/>
    </row>
    <row r="23" spans="2:20" ht="14.55" customHeight="1" thickBot="1" x14ac:dyDescent="0.65">
      <c r="B23" s="155"/>
      <c r="C23" s="170"/>
      <c r="D23" s="172"/>
      <c r="E23" s="174"/>
      <c r="F23" s="161"/>
      <c r="G23" s="7" t="s">
        <v>18</v>
      </c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6"/>
      <c r="T23" s="162"/>
    </row>
    <row r="24" spans="2:20" ht="14.55" customHeight="1" x14ac:dyDescent="0.6">
      <c r="B24" s="154">
        <v>11</v>
      </c>
      <c r="C24" s="169" t="str">
        <f>'INDICADORES PLANO DE AÇÃO'!D23</f>
        <v>Pessoas atendidas pelo serviço - registrados MyLion</v>
      </c>
      <c r="D24" s="171" t="str">
        <f>'INDICADORES PLANO DE AÇÃO'!E23</f>
        <v>nº Pessoas(mil)</v>
      </c>
      <c r="E24" s="181">
        <f>'INDICADORES PLANO DE AÇÃO'!F23</f>
        <v>220</v>
      </c>
      <c r="F24" s="160"/>
      <c r="G24" s="9" t="s">
        <v>19</v>
      </c>
      <c r="H24" s="10">
        <v>19</v>
      </c>
      <c r="I24" s="10">
        <f>H24+18</f>
        <v>37</v>
      </c>
      <c r="J24" s="10">
        <f t="shared" ref="J24:R24" si="3">I24+18</f>
        <v>55</v>
      </c>
      <c r="K24" s="10">
        <f t="shared" si="3"/>
        <v>73</v>
      </c>
      <c r="L24" s="10">
        <f t="shared" si="3"/>
        <v>91</v>
      </c>
      <c r="M24" s="10">
        <f t="shared" si="3"/>
        <v>109</v>
      </c>
      <c r="N24" s="10">
        <f t="shared" si="3"/>
        <v>127</v>
      </c>
      <c r="O24" s="10">
        <f t="shared" si="3"/>
        <v>145</v>
      </c>
      <c r="P24" s="10">
        <f t="shared" si="3"/>
        <v>163</v>
      </c>
      <c r="Q24" s="10">
        <f t="shared" si="3"/>
        <v>181</v>
      </c>
      <c r="R24" s="10">
        <f t="shared" si="3"/>
        <v>199</v>
      </c>
      <c r="S24" s="27">
        <v>220</v>
      </c>
      <c r="T24" s="162"/>
    </row>
    <row r="25" spans="2:20" ht="14.55" customHeight="1" thickBot="1" x14ac:dyDescent="0.65">
      <c r="B25" s="155"/>
      <c r="C25" s="170"/>
      <c r="D25" s="172"/>
      <c r="E25" s="182"/>
      <c r="F25" s="161"/>
      <c r="G25" s="6" t="s">
        <v>18</v>
      </c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28"/>
      <c r="T25" s="162"/>
    </row>
    <row r="26" spans="2:20" ht="14.55" customHeight="1" x14ac:dyDescent="0.6">
      <c r="B26" s="154">
        <v>12</v>
      </c>
      <c r="C26" s="169" t="str">
        <f>'INDICADORES PLANO DE AÇÃO'!D25</f>
        <v>Atividades de serviços concluidas - Registrados MyLion</v>
      </c>
      <c r="D26" s="171" t="str">
        <f>'INDICADORES PLANO DE AÇÃO'!E25</f>
        <v>nº atividades</v>
      </c>
      <c r="E26" s="181">
        <f>'INDICADORES PLANO DE AÇÃO'!F25</f>
        <v>3000</v>
      </c>
      <c r="F26" s="165"/>
      <c r="G26" s="5" t="s">
        <v>19</v>
      </c>
      <c r="H26" s="100">
        <v>250</v>
      </c>
      <c r="I26" s="100">
        <f>H26+250</f>
        <v>500</v>
      </c>
      <c r="J26" s="100">
        <f t="shared" ref="J26:R26" si="4">I26+250</f>
        <v>750</v>
      </c>
      <c r="K26" s="100">
        <f t="shared" si="4"/>
        <v>1000</v>
      </c>
      <c r="L26" s="100">
        <f t="shared" si="4"/>
        <v>1250</v>
      </c>
      <c r="M26" s="100">
        <f t="shared" si="4"/>
        <v>1500</v>
      </c>
      <c r="N26" s="100">
        <f t="shared" si="4"/>
        <v>1750</v>
      </c>
      <c r="O26" s="100">
        <f t="shared" si="4"/>
        <v>2000</v>
      </c>
      <c r="P26" s="100">
        <f t="shared" si="4"/>
        <v>2250</v>
      </c>
      <c r="Q26" s="100">
        <f t="shared" si="4"/>
        <v>2500</v>
      </c>
      <c r="R26" s="100">
        <f t="shared" si="4"/>
        <v>2750</v>
      </c>
      <c r="S26" s="101">
        <v>3000</v>
      </c>
      <c r="T26" s="162"/>
    </row>
    <row r="27" spans="2:20" ht="14.55" customHeight="1" thickBot="1" x14ac:dyDescent="0.65">
      <c r="B27" s="155"/>
      <c r="C27" s="170"/>
      <c r="D27" s="172"/>
      <c r="E27" s="182"/>
      <c r="F27" s="166"/>
      <c r="G27" s="41" t="s">
        <v>18</v>
      </c>
      <c r="H27" s="42"/>
      <c r="I27" s="42"/>
      <c r="J27" s="42"/>
      <c r="K27" s="42"/>
      <c r="L27" s="42"/>
      <c r="M27" s="42"/>
      <c r="N27" s="19"/>
      <c r="O27" s="19"/>
      <c r="P27" s="19"/>
      <c r="Q27" s="19"/>
      <c r="R27" s="19"/>
      <c r="S27" s="28"/>
      <c r="T27" s="162"/>
    </row>
    <row r="28" spans="2:20" ht="14.55" customHeight="1" x14ac:dyDescent="0.6">
      <c r="B28" s="154">
        <v>13</v>
      </c>
      <c r="C28" s="169" t="str">
        <f>'INDICADORES PLANO DE AÇÃO'!D27</f>
        <v>Aprovação de Projetos LCIF</v>
      </c>
      <c r="D28" s="171" t="str">
        <f>'INDICADORES PLANO DE AÇÃO'!E27</f>
        <v>nº projetos</v>
      </c>
      <c r="E28" s="173">
        <f>'INDICADORES PLANO DE AÇÃO'!F27</f>
        <v>2</v>
      </c>
      <c r="F28" s="165"/>
      <c r="G28" s="5" t="s">
        <v>19</v>
      </c>
      <c r="H28" s="2">
        <v>0</v>
      </c>
      <c r="I28" s="2">
        <v>0</v>
      </c>
      <c r="J28" s="2">
        <v>0</v>
      </c>
      <c r="K28" s="2">
        <v>0</v>
      </c>
      <c r="L28" s="2">
        <v>1</v>
      </c>
      <c r="M28" s="2">
        <v>1</v>
      </c>
      <c r="N28" s="2">
        <v>1</v>
      </c>
      <c r="O28" s="2">
        <v>1</v>
      </c>
      <c r="P28" s="2">
        <v>1</v>
      </c>
      <c r="Q28" s="2">
        <v>1</v>
      </c>
      <c r="R28" s="2">
        <v>1</v>
      </c>
      <c r="S28" s="30">
        <v>2</v>
      </c>
      <c r="T28" s="162"/>
    </row>
    <row r="29" spans="2:20" ht="14.55" customHeight="1" thickBot="1" x14ac:dyDescent="0.65">
      <c r="B29" s="155"/>
      <c r="C29" s="170"/>
      <c r="D29" s="172"/>
      <c r="E29" s="174"/>
      <c r="F29" s="166"/>
      <c r="G29" s="41" t="s">
        <v>18</v>
      </c>
      <c r="H29" s="42"/>
      <c r="I29" s="42"/>
      <c r="J29" s="42"/>
      <c r="K29" s="42"/>
      <c r="L29" s="42"/>
      <c r="M29" s="42"/>
      <c r="N29" s="19"/>
      <c r="O29" s="19"/>
      <c r="P29" s="19"/>
      <c r="Q29" s="19"/>
      <c r="R29" s="19"/>
      <c r="S29" s="28"/>
      <c r="T29" s="162"/>
    </row>
    <row r="30" spans="2:20" ht="14.55" customHeight="1" x14ac:dyDescent="0.6">
      <c r="B30" s="154">
        <v>14</v>
      </c>
      <c r="C30" s="169" t="str">
        <f>'INDICADORES PLANO DE AÇÃO'!D29</f>
        <v>Atividades Causas Globais - Alivio a fome</v>
      </c>
      <c r="D30" s="171" t="str">
        <f>'INDICADORES PLANO DE AÇÃO'!E29</f>
        <v>nº atividades</v>
      </c>
      <c r="E30" s="173">
        <f>'INDICADORES PLANO DE AÇÃO'!F29</f>
        <v>50</v>
      </c>
      <c r="F30" s="165"/>
      <c r="G30" s="5" t="s">
        <v>19</v>
      </c>
      <c r="H30" s="2">
        <v>4</v>
      </c>
      <c r="I30" s="102">
        <f>H30+4.16</f>
        <v>8.16</v>
      </c>
      <c r="J30" s="102">
        <f t="shared" ref="J30:R30" si="5">I30+4.16</f>
        <v>12.32</v>
      </c>
      <c r="K30" s="102">
        <f t="shared" si="5"/>
        <v>16.48</v>
      </c>
      <c r="L30" s="102">
        <f t="shared" si="5"/>
        <v>20.64</v>
      </c>
      <c r="M30" s="102">
        <f t="shared" si="5"/>
        <v>24.8</v>
      </c>
      <c r="N30" s="102">
        <f t="shared" si="5"/>
        <v>28.96</v>
      </c>
      <c r="O30" s="102">
        <f t="shared" si="5"/>
        <v>33.120000000000005</v>
      </c>
      <c r="P30" s="102">
        <f t="shared" si="5"/>
        <v>37.28</v>
      </c>
      <c r="Q30" s="102">
        <f t="shared" si="5"/>
        <v>41.44</v>
      </c>
      <c r="R30" s="102">
        <f t="shared" si="5"/>
        <v>45.599999999999994</v>
      </c>
      <c r="S30" s="30">
        <v>50</v>
      </c>
      <c r="T30" s="162"/>
    </row>
    <row r="31" spans="2:20" ht="14.55" customHeight="1" thickBot="1" x14ac:dyDescent="0.65">
      <c r="B31" s="155"/>
      <c r="C31" s="170"/>
      <c r="D31" s="172"/>
      <c r="E31" s="174"/>
      <c r="F31" s="166"/>
      <c r="G31" s="41" t="s">
        <v>18</v>
      </c>
      <c r="H31" s="42"/>
      <c r="I31" s="42"/>
      <c r="J31" s="42"/>
      <c r="K31" s="42"/>
      <c r="L31" s="42"/>
      <c r="M31" s="42"/>
      <c r="N31" s="19"/>
      <c r="O31" s="19"/>
      <c r="P31" s="19"/>
      <c r="Q31" s="19"/>
      <c r="R31" s="19"/>
      <c r="S31" s="28"/>
      <c r="T31" s="162"/>
    </row>
    <row r="32" spans="2:20" ht="14.55" customHeight="1" x14ac:dyDescent="0.6">
      <c r="B32" s="154">
        <v>15</v>
      </c>
      <c r="C32" s="169" t="str">
        <f>'INDICADORES PLANO DE AÇÃO'!D31</f>
        <v>Atividades Causa Global- Diabetes</v>
      </c>
      <c r="D32" s="171" t="str">
        <f>'INDICADORES PLANO DE AÇÃO'!E31</f>
        <v>nº atividades</v>
      </c>
      <c r="E32" s="173">
        <f>'INDICADORES PLANO DE AÇÃO'!F31</f>
        <v>20</v>
      </c>
      <c r="F32" s="165"/>
      <c r="G32" s="5" t="s">
        <v>19</v>
      </c>
      <c r="H32" s="102">
        <v>1.66</v>
      </c>
      <c r="I32" s="102">
        <f>H32+1.66</f>
        <v>3.32</v>
      </c>
      <c r="J32" s="102">
        <f t="shared" ref="J32:R32" si="6">I32+1.66</f>
        <v>4.9799999999999995</v>
      </c>
      <c r="K32" s="102">
        <f t="shared" si="6"/>
        <v>6.64</v>
      </c>
      <c r="L32" s="102">
        <f t="shared" si="6"/>
        <v>8.2999999999999989</v>
      </c>
      <c r="M32" s="102">
        <f t="shared" si="6"/>
        <v>9.9599999999999991</v>
      </c>
      <c r="N32" s="102">
        <f t="shared" si="6"/>
        <v>11.62</v>
      </c>
      <c r="O32" s="102">
        <f t="shared" si="6"/>
        <v>13.28</v>
      </c>
      <c r="P32" s="102">
        <f t="shared" si="6"/>
        <v>14.94</v>
      </c>
      <c r="Q32" s="102">
        <f t="shared" si="6"/>
        <v>16.599999999999998</v>
      </c>
      <c r="R32" s="102">
        <f t="shared" si="6"/>
        <v>18.259999999999998</v>
      </c>
      <c r="S32" s="30">
        <v>20</v>
      </c>
      <c r="T32" s="162"/>
    </row>
    <row r="33" spans="2:20" ht="13.05" customHeight="1" thickBot="1" x14ac:dyDescent="0.65">
      <c r="B33" s="155"/>
      <c r="C33" s="170"/>
      <c r="D33" s="172"/>
      <c r="E33" s="174"/>
      <c r="F33" s="166"/>
      <c r="G33" s="41" t="s">
        <v>18</v>
      </c>
      <c r="H33" s="42"/>
      <c r="I33" s="42"/>
      <c r="J33" s="42"/>
      <c r="K33" s="42"/>
      <c r="L33" s="42"/>
      <c r="M33" s="42"/>
      <c r="N33" s="19"/>
      <c r="O33" s="19"/>
      <c r="P33" s="19"/>
      <c r="Q33" s="19"/>
      <c r="R33" s="19"/>
      <c r="S33" s="28"/>
      <c r="T33" s="162"/>
    </row>
    <row r="34" spans="2:20" ht="14.55" customHeight="1" x14ac:dyDescent="0.6">
      <c r="B34" s="154">
        <v>16</v>
      </c>
      <c r="C34" s="169" t="str">
        <f>'INDICADORES PLANO DE AÇÃO'!D33</f>
        <v>Atividades Causa Global - Meio Ambiente</v>
      </c>
      <c r="D34" s="171" t="str">
        <f>'INDICADORES PLANO DE AÇÃO'!E33</f>
        <v>nº atividades</v>
      </c>
      <c r="E34" s="173">
        <f>'INDICADORES PLANO DE AÇÃO'!F33</f>
        <v>120</v>
      </c>
      <c r="F34" s="165"/>
      <c r="G34" s="5" t="s">
        <v>19</v>
      </c>
      <c r="H34" s="2">
        <v>10</v>
      </c>
      <c r="I34" s="2">
        <f>H34+10</f>
        <v>20</v>
      </c>
      <c r="J34" s="2">
        <f t="shared" ref="J34:R34" si="7">I34+10</f>
        <v>30</v>
      </c>
      <c r="K34" s="2">
        <f t="shared" si="7"/>
        <v>40</v>
      </c>
      <c r="L34" s="2">
        <f t="shared" si="7"/>
        <v>50</v>
      </c>
      <c r="M34" s="2">
        <f t="shared" si="7"/>
        <v>60</v>
      </c>
      <c r="N34" s="2">
        <f t="shared" si="7"/>
        <v>70</v>
      </c>
      <c r="O34" s="2">
        <f t="shared" si="7"/>
        <v>80</v>
      </c>
      <c r="P34" s="2">
        <f t="shared" si="7"/>
        <v>90</v>
      </c>
      <c r="Q34" s="2">
        <f t="shared" si="7"/>
        <v>100</v>
      </c>
      <c r="R34" s="2">
        <f t="shared" si="7"/>
        <v>110</v>
      </c>
      <c r="S34" s="30">
        <v>120</v>
      </c>
      <c r="T34" s="162"/>
    </row>
    <row r="35" spans="2:20" ht="14.55" customHeight="1" thickBot="1" x14ac:dyDescent="0.65">
      <c r="B35" s="155"/>
      <c r="C35" s="170"/>
      <c r="D35" s="172"/>
      <c r="E35" s="174"/>
      <c r="F35" s="166"/>
      <c r="G35" s="41" t="s">
        <v>18</v>
      </c>
      <c r="H35" s="42"/>
      <c r="I35" s="42"/>
      <c r="J35" s="42"/>
      <c r="K35" s="42"/>
      <c r="L35" s="42"/>
      <c r="M35" s="42"/>
      <c r="N35" s="19"/>
      <c r="O35" s="19"/>
      <c r="P35" s="19"/>
      <c r="Q35" s="19"/>
      <c r="R35" s="19"/>
      <c r="S35" s="28"/>
      <c r="T35" s="162"/>
    </row>
    <row r="36" spans="2:20" ht="14.55" customHeight="1" x14ac:dyDescent="0.6">
      <c r="B36" s="154">
        <v>17</v>
      </c>
      <c r="C36" s="169" t="str">
        <f>'INDICADORES PLANO DE AÇÃO'!D35</f>
        <v>Atividades Causa Global - Visão</v>
      </c>
      <c r="D36" s="171" t="str">
        <f>'INDICADORES PLANO DE AÇÃO'!E35</f>
        <v>nº atividades</v>
      </c>
      <c r="E36" s="173">
        <f>'INDICADORES PLANO DE AÇÃO'!F35</f>
        <v>70</v>
      </c>
      <c r="F36" s="165"/>
      <c r="G36" s="5" t="s">
        <v>19</v>
      </c>
      <c r="H36" s="102">
        <v>5.83</v>
      </c>
      <c r="I36" s="102">
        <f>H36+5.83</f>
        <v>11.66</v>
      </c>
      <c r="J36" s="102">
        <f t="shared" ref="J36:R36" si="8">I36+5.83</f>
        <v>17.490000000000002</v>
      </c>
      <c r="K36" s="102">
        <f t="shared" si="8"/>
        <v>23.32</v>
      </c>
      <c r="L36" s="102">
        <f t="shared" si="8"/>
        <v>29.15</v>
      </c>
      <c r="M36" s="102">
        <f t="shared" si="8"/>
        <v>34.979999999999997</v>
      </c>
      <c r="N36" s="102">
        <f t="shared" si="8"/>
        <v>40.809999999999995</v>
      </c>
      <c r="O36" s="102">
        <f t="shared" si="8"/>
        <v>46.639999999999993</v>
      </c>
      <c r="P36" s="102">
        <f t="shared" si="8"/>
        <v>52.469999999999992</v>
      </c>
      <c r="Q36" s="102">
        <f t="shared" si="8"/>
        <v>58.29999999999999</v>
      </c>
      <c r="R36" s="102">
        <f t="shared" si="8"/>
        <v>64.13</v>
      </c>
      <c r="S36" s="30">
        <v>70</v>
      </c>
      <c r="T36" s="162"/>
    </row>
    <row r="37" spans="2:20" ht="14.55" customHeight="1" thickBot="1" x14ac:dyDescent="0.65">
      <c r="B37" s="155"/>
      <c r="C37" s="170"/>
      <c r="D37" s="172"/>
      <c r="E37" s="174"/>
      <c r="F37" s="166"/>
      <c r="G37" s="41" t="s">
        <v>18</v>
      </c>
      <c r="H37" s="42"/>
      <c r="I37" s="42"/>
      <c r="J37" s="42"/>
      <c r="K37" s="42"/>
      <c r="L37" s="42"/>
      <c r="M37" s="42"/>
      <c r="N37" s="19"/>
      <c r="O37" s="19"/>
      <c r="P37" s="19"/>
      <c r="Q37" s="19"/>
      <c r="R37" s="19"/>
      <c r="S37" s="28"/>
      <c r="T37" s="162"/>
    </row>
    <row r="38" spans="2:20" ht="14.55" customHeight="1" x14ac:dyDescent="0.6">
      <c r="B38" s="154">
        <v>18</v>
      </c>
      <c r="C38" s="169" t="str">
        <f>'INDICADORES PLANO DE AÇÃO'!D37</f>
        <v>Atividades Causa Global- Cancer Infantil</v>
      </c>
      <c r="D38" s="171" t="str">
        <f>'INDICADORES PLANO DE AÇÃO'!E37</f>
        <v>nº atividades</v>
      </c>
      <c r="E38" s="173">
        <f>'INDICADORES PLANO DE AÇÃO'!F37</f>
        <v>20</v>
      </c>
      <c r="F38" s="165"/>
      <c r="G38" s="5" t="s">
        <v>19</v>
      </c>
      <c r="H38" s="102">
        <v>1.66</v>
      </c>
      <c r="I38" s="102">
        <f>H38+1.66</f>
        <v>3.32</v>
      </c>
      <c r="J38" s="102">
        <f t="shared" ref="J38:R38" si="9">I38+1.66</f>
        <v>4.9799999999999995</v>
      </c>
      <c r="K38" s="102">
        <f t="shared" si="9"/>
        <v>6.64</v>
      </c>
      <c r="L38" s="102">
        <f t="shared" si="9"/>
        <v>8.2999999999999989</v>
      </c>
      <c r="M38" s="102">
        <f t="shared" si="9"/>
        <v>9.9599999999999991</v>
      </c>
      <c r="N38" s="102">
        <f t="shared" si="9"/>
        <v>11.62</v>
      </c>
      <c r="O38" s="102">
        <f t="shared" si="9"/>
        <v>13.28</v>
      </c>
      <c r="P38" s="102">
        <f t="shared" si="9"/>
        <v>14.94</v>
      </c>
      <c r="Q38" s="102">
        <f t="shared" si="9"/>
        <v>16.599999999999998</v>
      </c>
      <c r="R38" s="102">
        <f t="shared" si="9"/>
        <v>18.259999999999998</v>
      </c>
      <c r="S38" s="30">
        <v>20</v>
      </c>
      <c r="T38" s="162"/>
    </row>
    <row r="39" spans="2:20" ht="14.55" customHeight="1" thickBot="1" x14ac:dyDescent="0.65">
      <c r="B39" s="155"/>
      <c r="C39" s="170"/>
      <c r="D39" s="172"/>
      <c r="E39" s="174"/>
      <c r="F39" s="166"/>
      <c r="G39" s="44" t="s">
        <v>18</v>
      </c>
      <c r="H39" s="43"/>
      <c r="I39" s="43"/>
      <c r="J39" s="43"/>
      <c r="K39" s="43"/>
      <c r="L39" s="43"/>
      <c r="M39" s="43"/>
      <c r="N39" s="20"/>
      <c r="O39" s="20"/>
      <c r="P39" s="20"/>
      <c r="Q39" s="20"/>
      <c r="R39" s="20"/>
      <c r="S39" s="26"/>
      <c r="T39" s="162"/>
    </row>
    <row r="40" spans="2:20" ht="27.45" customHeight="1" x14ac:dyDescent="0.95">
      <c r="B40" s="177" t="s">
        <v>64</v>
      </c>
      <c r="C40" s="178"/>
      <c r="D40" s="178"/>
      <c r="E40" s="178"/>
      <c r="F40" s="178"/>
      <c r="G40" s="178"/>
      <c r="H40" s="178"/>
      <c r="I40" s="178"/>
      <c r="J40" s="178"/>
      <c r="K40" s="178"/>
      <c r="L40" s="178"/>
      <c r="M40" s="178"/>
      <c r="N40" s="178"/>
      <c r="O40" s="178"/>
      <c r="P40" s="178"/>
      <c r="Q40" s="178"/>
      <c r="R40" s="178"/>
      <c r="S40" s="178"/>
      <c r="T40" s="179"/>
    </row>
    <row r="41" spans="2:20" ht="20.55" customHeight="1" thickBot="1" x14ac:dyDescent="0.6">
      <c r="B41" s="62" t="s">
        <v>0</v>
      </c>
      <c r="C41" s="62" t="s">
        <v>5</v>
      </c>
      <c r="D41" s="62" t="s">
        <v>6</v>
      </c>
      <c r="E41" s="62" t="s">
        <v>7</v>
      </c>
      <c r="F41" s="62" t="s">
        <v>10</v>
      </c>
      <c r="G41" s="63" t="s">
        <v>17</v>
      </c>
      <c r="H41" s="63" t="s">
        <v>23</v>
      </c>
      <c r="I41" s="63" t="s">
        <v>20</v>
      </c>
      <c r="J41" s="63" t="s">
        <v>21</v>
      </c>
      <c r="K41" s="63" t="s">
        <v>22</v>
      </c>
      <c r="L41" s="63" t="s">
        <v>24</v>
      </c>
      <c r="M41" s="63" t="s">
        <v>25</v>
      </c>
      <c r="N41" s="63" t="s">
        <v>26</v>
      </c>
      <c r="O41" s="63" t="s">
        <v>27</v>
      </c>
      <c r="P41" s="63" t="s">
        <v>28</v>
      </c>
      <c r="Q41" s="63" t="s">
        <v>29</v>
      </c>
      <c r="R41" s="63" t="s">
        <v>30</v>
      </c>
      <c r="S41" s="64" t="s">
        <v>31</v>
      </c>
      <c r="T41" s="65" t="s">
        <v>40</v>
      </c>
    </row>
    <row r="42" spans="2:20" ht="14.55" customHeight="1" x14ac:dyDescent="0.6">
      <c r="B42" s="154">
        <v>19</v>
      </c>
      <c r="C42" s="156" t="str">
        <f>'INDICADORES PLANO DE AÇÃO'!D39</f>
        <v>Horas de voluntariado - Registradas MyLion</v>
      </c>
      <c r="D42" s="158" t="str">
        <f>'INDICADORES PLANO DE AÇÃO'!E39</f>
        <v>h/H</v>
      </c>
      <c r="E42" s="185">
        <f>'INDICADORES PLANO DE AÇÃO'!F39</f>
        <v>100000</v>
      </c>
      <c r="F42" s="160"/>
      <c r="G42" s="14" t="s">
        <v>19</v>
      </c>
      <c r="H42" s="71">
        <v>8330</v>
      </c>
      <c r="I42" s="71">
        <f>H42+8333</f>
        <v>16663</v>
      </c>
      <c r="J42" s="71">
        <f t="shared" ref="J42:R42" si="10">I42+8333</f>
        <v>24996</v>
      </c>
      <c r="K42" s="71">
        <f t="shared" si="10"/>
        <v>33329</v>
      </c>
      <c r="L42" s="71">
        <f t="shared" si="10"/>
        <v>41662</v>
      </c>
      <c r="M42" s="71">
        <f t="shared" si="10"/>
        <v>49995</v>
      </c>
      <c r="N42" s="71">
        <f t="shared" si="10"/>
        <v>58328</v>
      </c>
      <c r="O42" s="71">
        <f t="shared" si="10"/>
        <v>66661</v>
      </c>
      <c r="P42" s="71">
        <f t="shared" si="10"/>
        <v>74994</v>
      </c>
      <c r="Q42" s="71">
        <f t="shared" si="10"/>
        <v>83327</v>
      </c>
      <c r="R42" s="71">
        <f t="shared" si="10"/>
        <v>91660</v>
      </c>
      <c r="S42" s="71">
        <v>100000</v>
      </c>
      <c r="T42" s="162"/>
    </row>
    <row r="43" spans="2:20" ht="14.55" customHeight="1" thickBot="1" x14ac:dyDescent="0.65">
      <c r="B43" s="155"/>
      <c r="C43" s="157"/>
      <c r="D43" s="159"/>
      <c r="E43" s="186"/>
      <c r="F43" s="161"/>
      <c r="G43" s="12" t="s">
        <v>18</v>
      </c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21"/>
      <c r="T43" s="162"/>
    </row>
    <row r="44" spans="2:20" ht="14.55" customHeight="1" x14ac:dyDescent="0.6">
      <c r="B44" s="154">
        <v>20</v>
      </c>
      <c r="C44" s="156" t="str">
        <f>'INDICADORES PLANO DE AÇÃO'!D41</f>
        <v>Registro no MyLION das atividades dos Clubes (%)</v>
      </c>
      <c r="D44" s="167" t="str">
        <f>'INDICADORES PLANO DE AÇÃO'!E41</f>
        <v>% Clubes</v>
      </c>
      <c r="E44" s="167">
        <f>'INDICADORES PLANO DE AÇÃO'!F41</f>
        <v>100</v>
      </c>
      <c r="F44" s="160"/>
      <c r="G44" s="14" t="s">
        <v>19</v>
      </c>
      <c r="H44" s="47">
        <v>30</v>
      </c>
      <c r="I44" s="47">
        <v>40</v>
      </c>
      <c r="J44" s="47">
        <v>50</v>
      </c>
      <c r="K44" s="47">
        <v>60</v>
      </c>
      <c r="L44" s="47">
        <v>70</v>
      </c>
      <c r="M44" s="47">
        <v>80</v>
      </c>
      <c r="N44" s="47">
        <v>90</v>
      </c>
      <c r="O44" s="47">
        <v>100</v>
      </c>
      <c r="P44" s="47">
        <v>100</v>
      </c>
      <c r="Q44" s="47">
        <v>100</v>
      </c>
      <c r="R44" s="47">
        <v>100</v>
      </c>
      <c r="S44" s="48">
        <v>100</v>
      </c>
      <c r="T44" s="162"/>
    </row>
    <row r="45" spans="2:20" ht="14.55" customHeight="1" thickBot="1" x14ac:dyDescent="0.65">
      <c r="B45" s="155"/>
      <c r="C45" s="157"/>
      <c r="D45" s="168"/>
      <c r="E45" s="168"/>
      <c r="F45" s="161"/>
      <c r="G45" s="12" t="s">
        <v>18</v>
      </c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21"/>
      <c r="T45" s="162"/>
    </row>
    <row r="46" spans="2:20" ht="14.55" customHeight="1" x14ac:dyDescent="0.6">
      <c r="B46" s="154">
        <v>21</v>
      </c>
      <c r="C46" s="156" t="str">
        <f>'INDICADORES PLANO DE AÇÃO'!D43</f>
        <v>Palestras e ações sobre envelhecimento saudável</v>
      </c>
      <c r="D46" s="156" t="str">
        <f>'INDICADORES PLANO DE AÇÃO'!E43</f>
        <v>nº palestras</v>
      </c>
      <c r="E46" s="183">
        <f>'INDICADORES PLANO DE AÇÃO'!F43</f>
        <v>6</v>
      </c>
      <c r="F46" s="160"/>
      <c r="G46" s="14" t="s">
        <v>19</v>
      </c>
      <c r="H46" s="47">
        <v>0</v>
      </c>
      <c r="I46" s="47">
        <v>1</v>
      </c>
      <c r="J46" s="47">
        <v>1</v>
      </c>
      <c r="K46" s="47">
        <v>2</v>
      </c>
      <c r="L46" s="47">
        <v>2</v>
      </c>
      <c r="M46" s="47">
        <v>3</v>
      </c>
      <c r="N46" s="47">
        <v>3</v>
      </c>
      <c r="O46" s="47">
        <v>4</v>
      </c>
      <c r="P46" s="47">
        <v>4</v>
      </c>
      <c r="Q46" s="47">
        <v>5</v>
      </c>
      <c r="R46" s="47">
        <v>6</v>
      </c>
      <c r="S46" s="48">
        <v>6</v>
      </c>
      <c r="T46" s="162"/>
    </row>
    <row r="47" spans="2:20" ht="14.55" customHeight="1" thickBot="1" x14ac:dyDescent="0.65">
      <c r="B47" s="155"/>
      <c r="C47" s="157"/>
      <c r="D47" s="157"/>
      <c r="E47" s="184"/>
      <c r="F47" s="161"/>
      <c r="G47" s="12" t="s">
        <v>18</v>
      </c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21"/>
      <c r="T47" s="162"/>
    </row>
    <row r="48" spans="2:20" ht="14.55" customHeight="1" x14ac:dyDescent="0.6">
      <c r="B48" s="154">
        <v>22</v>
      </c>
      <c r="C48" s="156" t="str">
        <f>'INDICADORES PLANO DE AÇÃO'!D45</f>
        <v>Treinamento presidente, secretário e tesoureiro</v>
      </c>
      <c r="D48" s="156" t="str">
        <f>'INDICADORES PLANO DE AÇÃO'!E45</f>
        <v>% diregentes</v>
      </c>
      <c r="E48" s="158">
        <f>'INDICADORES PLANO DE AÇÃO'!F45</f>
        <v>1</v>
      </c>
      <c r="F48" s="160"/>
      <c r="G48" s="14" t="s">
        <v>19</v>
      </c>
      <c r="H48" s="47">
        <v>0</v>
      </c>
      <c r="I48" s="47">
        <v>60</v>
      </c>
      <c r="J48" s="47">
        <v>70</v>
      </c>
      <c r="K48" s="47">
        <v>80</v>
      </c>
      <c r="L48" s="47">
        <v>100</v>
      </c>
      <c r="M48" s="47">
        <v>100</v>
      </c>
      <c r="N48" s="47">
        <v>100</v>
      </c>
      <c r="O48" s="47">
        <v>100</v>
      </c>
      <c r="P48" s="47">
        <v>100</v>
      </c>
      <c r="Q48" s="47">
        <v>100</v>
      </c>
      <c r="R48" s="47">
        <v>100</v>
      </c>
      <c r="S48" s="48">
        <v>100</v>
      </c>
      <c r="T48" s="162"/>
    </row>
    <row r="49" spans="2:20" ht="14.55" customHeight="1" thickBot="1" x14ac:dyDescent="0.65">
      <c r="B49" s="155"/>
      <c r="C49" s="157"/>
      <c r="D49" s="157"/>
      <c r="E49" s="159"/>
      <c r="F49" s="161"/>
      <c r="G49" s="12" t="s">
        <v>18</v>
      </c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21"/>
      <c r="T49" s="162"/>
    </row>
    <row r="50" spans="2:20" ht="14.55" customHeight="1" x14ac:dyDescent="0.6">
      <c r="B50" s="154">
        <v>23</v>
      </c>
      <c r="C50" s="156" t="str">
        <f>'INDICADORES PLANO DE AÇÃO'!D47</f>
        <v xml:space="preserve">Treinar presidentes de Região e divisão do Distrito </v>
      </c>
      <c r="D50" s="156" t="str">
        <f>'INDICADORES PLANO DE AÇÃO'!E47</f>
        <v>% presidentes</v>
      </c>
      <c r="E50" s="158">
        <f>'INDICADORES PLANO DE AÇÃO'!F47</f>
        <v>1</v>
      </c>
      <c r="F50" s="165"/>
      <c r="G50" s="14" t="s">
        <v>19</v>
      </c>
      <c r="H50" s="71">
        <v>50</v>
      </c>
      <c r="I50" s="71">
        <v>70</v>
      </c>
      <c r="J50" s="71">
        <v>90</v>
      </c>
      <c r="K50" s="73">
        <v>90</v>
      </c>
      <c r="L50" s="103">
        <v>90</v>
      </c>
      <c r="M50" s="103">
        <v>100</v>
      </c>
      <c r="N50" s="103">
        <v>100</v>
      </c>
      <c r="O50" s="103">
        <v>100</v>
      </c>
      <c r="P50" s="103">
        <v>100</v>
      </c>
      <c r="Q50" s="103">
        <v>100</v>
      </c>
      <c r="R50" s="103">
        <v>100</v>
      </c>
      <c r="S50" s="104">
        <v>100</v>
      </c>
      <c r="T50" s="162"/>
    </row>
    <row r="51" spans="2:20" ht="14.55" customHeight="1" thickBot="1" x14ac:dyDescent="0.65">
      <c r="B51" s="155"/>
      <c r="C51" s="157"/>
      <c r="D51" s="157"/>
      <c r="E51" s="159"/>
      <c r="F51" s="166"/>
      <c r="G51" s="32" t="s">
        <v>18</v>
      </c>
      <c r="H51" s="72"/>
      <c r="I51" s="105"/>
      <c r="J51" s="105"/>
      <c r="K51" s="106"/>
      <c r="L51" s="72"/>
      <c r="M51" s="72"/>
      <c r="N51" s="72"/>
      <c r="O51" s="49"/>
      <c r="P51" s="49"/>
      <c r="Q51" s="107"/>
      <c r="R51" s="49"/>
      <c r="S51" s="21"/>
      <c r="T51" s="162"/>
    </row>
    <row r="52" spans="2:20" ht="14.55" customHeight="1" x14ac:dyDescent="0.6">
      <c r="B52" s="154">
        <v>24</v>
      </c>
      <c r="C52" s="156" t="str">
        <f>'INDICADORES PLANO DE AÇÃO'!D49</f>
        <v>Clubes com plano de metas definido e formaizado</v>
      </c>
      <c r="D52" s="156" t="str">
        <f>'INDICADORES PLANO DE AÇÃO'!E49</f>
        <v>% de Clubes</v>
      </c>
      <c r="E52" s="158">
        <f>'INDICADORES PLANO DE AÇÃO'!F49</f>
        <v>0.9</v>
      </c>
      <c r="F52" s="165"/>
      <c r="G52" s="14" t="s">
        <v>19</v>
      </c>
      <c r="H52" s="47">
        <v>0</v>
      </c>
      <c r="I52" s="47">
        <v>20</v>
      </c>
      <c r="J52" s="47">
        <v>30</v>
      </c>
      <c r="K52" s="108">
        <v>40</v>
      </c>
      <c r="L52" s="47">
        <v>50</v>
      </c>
      <c r="M52" s="47">
        <v>70</v>
      </c>
      <c r="N52" s="103">
        <v>90</v>
      </c>
      <c r="O52" s="103">
        <v>90</v>
      </c>
      <c r="P52" s="103">
        <v>90</v>
      </c>
      <c r="Q52" s="103">
        <v>90</v>
      </c>
      <c r="R52" s="103">
        <v>90</v>
      </c>
      <c r="S52" s="104">
        <v>90</v>
      </c>
      <c r="T52" s="162"/>
    </row>
    <row r="53" spans="2:20" ht="14.55" customHeight="1" thickBot="1" x14ac:dyDescent="0.65">
      <c r="B53" s="155"/>
      <c r="C53" s="157"/>
      <c r="D53" s="157"/>
      <c r="E53" s="159"/>
      <c r="F53" s="166"/>
      <c r="G53" s="32" t="s">
        <v>18</v>
      </c>
      <c r="H53" s="72"/>
      <c r="I53" s="33"/>
      <c r="J53" s="33"/>
      <c r="K53" s="34"/>
      <c r="L53" s="33"/>
      <c r="M53" s="33"/>
      <c r="N53" s="17"/>
      <c r="O53" s="17"/>
      <c r="P53" s="17"/>
      <c r="Q53" s="17"/>
      <c r="R53" s="17"/>
      <c r="S53" s="31"/>
      <c r="T53" s="162"/>
    </row>
    <row r="54" spans="2:20" ht="14.55" customHeight="1" x14ac:dyDescent="0.6">
      <c r="B54" s="154">
        <v>25</v>
      </c>
      <c r="C54" s="156" t="str">
        <f>'INDICADORES PLANO DE AÇÃO'!D51</f>
        <v xml:space="preserve">Satisfação dos associados do Distrito </v>
      </c>
      <c r="D54" s="156" t="str">
        <f>'INDICADORES PLANO DE AÇÃO'!E51</f>
        <v>% satisfeitos</v>
      </c>
      <c r="E54" s="158">
        <f>'INDICADORES PLANO DE AÇÃO'!F51</f>
        <v>0.85</v>
      </c>
      <c r="F54" s="165"/>
      <c r="G54" s="14" t="s">
        <v>19</v>
      </c>
      <c r="H54" s="47">
        <v>0</v>
      </c>
      <c r="I54" s="47">
        <v>0</v>
      </c>
      <c r="J54" s="47">
        <v>0</v>
      </c>
      <c r="K54" s="108">
        <v>0</v>
      </c>
      <c r="L54" s="47">
        <v>0</v>
      </c>
      <c r="M54" s="47">
        <v>85</v>
      </c>
      <c r="N54" s="103">
        <v>85</v>
      </c>
      <c r="O54" s="103">
        <v>85</v>
      </c>
      <c r="P54" s="103">
        <v>85</v>
      </c>
      <c r="Q54" s="103">
        <v>85</v>
      </c>
      <c r="R54" s="103">
        <v>85</v>
      </c>
      <c r="S54" s="104">
        <v>85</v>
      </c>
      <c r="T54" s="163"/>
    </row>
    <row r="55" spans="2:20" ht="14.55" customHeight="1" thickBot="1" x14ac:dyDescent="0.65">
      <c r="B55" s="155"/>
      <c r="C55" s="157"/>
      <c r="D55" s="157"/>
      <c r="E55" s="159"/>
      <c r="F55" s="166"/>
      <c r="G55" s="32" t="s">
        <v>18</v>
      </c>
      <c r="H55" s="72"/>
      <c r="I55" s="33"/>
      <c r="J55" s="33"/>
      <c r="K55" s="34"/>
      <c r="L55" s="33"/>
      <c r="M55" s="33"/>
      <c r="N55" s="17"/>
      <c r="O55" s="17"/>
      <c r="P55" s="17"/>
      <c r="Q55" s="17"/>
      <c r="R55" s="17"/>
      <c r="S55" s="31"/>
      <c r="T55" s="164"/>
    </row>
    <row r="56" spans="2:20" ht="14.55" customHeight="1" x14ac:dyDescent="0.6">
      <c r="B56" s="154">
        <v>26</v>
      </c>
      <c r="C56" s="156" t="str">
        <f>'INDICADORES PLANO DE AÇÃO'!D53</f>
        <v>Relatório trimestral do GAT Registrados em MyLion</v>
      </c>
      <c r="D56" s="156" t="str">
        <f>'INDICADORES PLANO DE AÇÃO'!E53</f>
        <v>nº Relatórios</v>
      </c>
      <c r="E56" s="167">
        <f>'INDICADORES PLANO DE AÇÃO'!F53</f>
        <v>4</v>
      </c>
      <c r="F56" s="165"/>
      <c r="G56" s="14" t="s">
        <v>19</v>
      </c>
      <c r="H56" s="47">
        <v>0</v>
      </c>
      <c r="I56" s="71">
        <v>0</v>
      </c>
      <c r="J56" s="71">
        <v>0</v>
      </c>
      <c r="K56" s="73">
        <v>1</v>
      </c>
      <c r="L56" s="71">
        <v>1</v>
      </c>
      <c r="M56" s="71">
        <v>1</v>
      </c>
      <c r="N56" s="103">
        <v>2</v>
      </c>
      <c r="O56" s="103">
        <v>2</v>
      </c>
      <c r="P56" s="103">
        <v>2</v>
      </c>
      <c r="Q56" s="103">
        <v>3</v>
      </c>
      <c r="R56" s="103">
        <v>3</v>
      </c>
      <c r="S56" s="104">
        <v>4</v>
      </c>
      <c r="T56" s="162"/>
    </row>
    <row r="57" spans="2:20" ht="14.55" customHeight="1" thickBot="1" x14ac:dyDescent="0.65">
      <c r="B57" s="155"/>
      <c r="C57" s="157"/>
      <c r="D57" s="157"/>
      <c r="E57" s="168"/>
      <c r="F57" s="166"/>
      <c r="G57" s="32" t="s">
        <v>18</v>
      </c>
      <c r="H57" s="72"/>
      <c r="I57" s="50"/>
      <c r="J57" s="50"/>
      <c r="K57" s="45"/>
      <c r="L57" s="50"/>
      <c r="M57" s="50"/>
      <c r="N57" s="40"/>
      <c r="O57" s="40"/>
      <c r="P57" s="40"/>
      <c r="Q57" s="40"/>
      <c r="R57" s="40"/>
      <c r="S57" s="51"/>
      <c r="T57" s="162"/>
    </row>
    <row r="58" spans="2:20" ht="14.55" customHeight="1" x14ac:dyDescent="0.6">
      <c r="B58" s="154">
        <v>27</v>
      </c>
      <c r="C58" s="156" t="str">
        <f>'INDICADORES PLANO DE AÇÃO'!D55</f>
        <v xml:space="preserve">Eventos escola de Leonismo </v>
      </c>
      <c r="D58" s="156" t="str">
        <f>'INDICADORES PLANO DE AÇÃO'!E55</f>
        <v>nº eventos</v>
      </c>
      <c r="E58" s="167">
        <f>'INDICADORES PLANO DE AÇÃO'!F55</f>
        <v>23</v>
      </c>
      <c r="F58" s="165"/>
      <c r="G58" s="14" t="s">
        <v>19</v>
      </c>
      <c r="H58" s="47">
        <v>4</v>
      </c>
      <c r="I58" s="71">
        <v>8</v>
      </c>
      <c r="J58" s="71">
        <v>12</v>
      </c>
      <c r="K58" s="73">
        <v>16</v>
      </c>
      <c r="L58" s="71">
        <v>20</v>
      </c>
      <c r="M58" s="71">
        <v>22</v>
      </c>
      <c r="N58" s="71">
        <v>23</v>
      </c>
      <c r="O58" s="71">
        <v>23</v>
      </c>
      <c r="P58" s="71">
        <v>23</v>
      </c>
      <c r="Q58" s="71">
        <v>23</v>
      </c>
      <c r="R58" s="71">
        <v>23</v>
      </c>
      <c r="S58" s="74">
        <v>23</v>
      </c>
      <c r="T58" s="162"/>
    </row>
    <row r="59" spans="2:20" ht="14.55" customHeight="1" thickBot="1" x14ac:dyDescent="0.65">
      <c r="B59" s="155"/>
      <c r="C59" s="157"/>
      <c r="D59" s="157"/>
      <c r="E59" s="168"/>
      <c r="F59" s="166"/>
      <c r="G59" s="32" t="s">
        <v>18</v>
      </c>
      <c r="H59" s="72"/>
      <c r="I59" s="75"/>
      <c r="J59" s="75"/>
      <c r="K59" s="76"/>
      <c r="L59" s="72"/>
      <c r="M59" s="72"/>
      <c r="N59" s="49"/>
      <c r="O59" s="49"/>
      <c r="P59" s="49"/>
      <c r="Q59" s="49"/>
      <c r="R59" s="77"/>
      <c r="S59" s="78"/>
      <c r="T59" s="162"/>
    </row>
    <row r="60" spans="2:20" ht="14.55" customHeight="1" x14ac:dyDescent="0.6">
      <c r="B60" s="154">
        <v>28</v>
      </c>
      <c r="C60" s="156" t="str">
        <f>'INDICADORES PLANO DE AÇÃO'!D57</f>
        <v>Participação em eventos internacionais</v>
      </c>
      <c r="D60" s="156" t="str">
        <f>'INDICADORES PLANO DE AÇÃO'!E57</f>
        <v>Nº pessoas</v>
      </c>
      <c r="E60" s="167">
        <f>'INDICADORES PLANO DE AÇÃO'!F57</f>
        <v>15</v>
      </c>
      <c r="F60" s="150"/>
      <c r="G60" s="14" t="s">
        <v>19</v>
      </c>
      <c r="H60" s="47">
        <v>0</v>
      </c>
      <c r="I60" s="71">
        <v>0</v>
      </c>
      <c r="J60" s="71">
        <v>0</v>
      </c>
      <c r="K60" s="73">
        <v>0</v>
      </c>
      <c r="L60" s="71">
        <v>0</v>
      </c>
      <c r="M60" s="71">
        <v>0</v>
      </c>
      <c r="N60" s="71">
        <v>15</v>
      </c>
      <c r="O60" s="71">
        <v>15</v>
      </c>
      <c r="P60" s="71">
        <v>15</v>
      </c>
      <c r="Q60" s="71">
        <v>15</v>
      </c>
      <c r="R60" s="71">
        <v>15</v>
      </c>
      <c r="S60" s="74">
        <v>15</v>
      </c>
      <c r="T60" s="162"/>
    </row>
    <row r="61" spans="2:20" ht="14.55" customHeight="1" thickBot="1" x14ac:dyDescent="0.65">
      <c r="B61" s="155"/>
      <c r="C61" s="157"/>
      <c r="D61" s="157"/>
      <c r="E61" s="168"/>
      <c r="F61" s="150"/>
      <c r="G61" s="32" t="s">
        <v>18</v>
      </c>
      <c r="H61" s="72"/>
      <c r="I61" s="75"/>
      <c r="J61" s="75"/>
      <c r="K61" s="76"/>
      <c r="L61" s="72"/>
      <c r="M61" s="72"/>
      <c r="N61" s="49"/>
      <c r="O61" s="49"/>
      <c r="P61" s="49"/>
      <c r="Q61" s="49"/>
      <c r="R61" s="77"/>
      <c r="S61" s="78"/>
      <c r="T61" s="162"/>
    </row>
    <row r="62" spans="2:20" ht="14.55" customHeight="1" x14ac:dyDescent="0.6">
      <c r="B62" s="154">
        <v>29</v>
      </c>
      <c r="C62" s="156" t="str">
        <f>'INDICADORES PLANO DE AÇÃO'!D59</f>
        <v>Participações em Treinamentos de liderança</v>
      </c>
      <c r="D62" s="156" t="str">
        <f>'INDICADORES PLANO DE AÇÃO'!E59</f>
        <v>nº Pessoas</v>
      </c>
      <c r="E62" s="167">
        <f>'INDICADORES PLANO DE AÇÃO'!F59</f>
        <v>8</v>
      </c>
      <c r="F62" s="165"/>
      <c r="G62" s="14" t="s">
        <v>19</v>
      </c>
      <c r="H62" s="52">
        <v>0</v>
      </c>
      <c r="I62" s="53">
        <v>0</v>
      </c>
      <c r="J62" s="53">
        <v>0</v>
      </c>
      <c r="K62" s="54">
        <v>0</v>
      </c>
      <c r="L62" s="53">
        <v>0</v>
      </c>
      <c r="M62" s="53">
        <v>0</v>
      </c>
      <c r="N62" s="53">
        <v>5</v>
      </c>
      <c r="O62" s="53">
        <v>5</v>
      </c>
      <c r="P62" s="53">
        <v>8</v>
      </c>
      <c r="Q62" s="53">
        <v>8</v>
      </c>
      <c r="R62" s="53">
        <v>8</v>
      </c>
      <c r="S62" s="55">
        <v>8</v>
      </c>
      <c r="T62" s="162"/>
    </row>
    <row r="63" spans="2:20" ht="14.55" customHeight="1" thickBot="1" x14ac:dyDescent="0.65">
      <c r="B63" s="155"/>
      <c r="C63" s="157"/>
      <c r="D63" s="157"/>
      <c r="E63" s="168"/>
      <c r="F63" s="166"/>
      <c r="G63" s="32" t="s">
        <v>18</v>
      </c>
      <c r="H63" s="56"/>
      <c r="I63" s="56"/>
      <c r="J63" s="56"/>
      <c r="K63" s="57"/>
      <c r="L63" s="56"/>
      <c r="M63" s="56"/>
      <c r="N63" s="58"/>
      <c r="O63" s="58"/>
      <c r="P63" s="58"/>
      <c r="Q63" s="58"/>
      <c r="R63" s="58"/>
      <c r="S63" s="59"/>
      <c r="T63" s="162"/>
    </row>
    <row r="64" spans="2:20" ht="7.5" customHeight="1" x14ac:dyDescent="0.55000000000000004">
      <c r="B64"/>
      <c r="C64" s="1"/>
    </row>
    <row r="65" spans="4:19" x14ac:dyDescent="0.55000000000000004">
      <c r="D65" s="190" t="s">
        <v>32</v>
      </c>
      <c r="E65" s="190"/>
      <c r="F65" s="190"/>
      <c r="G65" s="190"/>
      <c r="H65" s="190"/>
      <c r="I65" s="190"/>
      <c r="J65" s="190"/>
    </row>
    <row r="66" spans="4:19" ht="17.100000000000001" customHeight="1" x14ac:dyDescent="0.75">
      <c r="E66" s="35" t="s">
        <v>33</v>
      </c>
      <c r="L66" s="191" t="s">
        <v>48</v>
      </c>
      <c r="M66" s="191"/>
      <c r="N66" s="191"/>
      <c r="O66" s="191"/>
      <c r="P66" s="191"/>
      <c r="Q66" s="191"/>
      <c r="R66" s="192">
        <f>(S69+S70)/100</f>
        <v>1</v>
      </c>
      <c r="S66" s="192"/>
    </row>
    <row r="67" spans="4:19" ht="17.100000000000001" customHeight="1" x14ac:dyDescent="0.7">
      <c r="D67" s="36" t="s">
        <v>34</v>
      </c>
      <c r="E67" s="35" t="s">
        <v>36</v>
      </c>
    </row>
    <row r="68" spans="4:19" ht="17.100000000000001" customHeight="1" x14ac:dyDescent="0.7">
      <c r="D68" s="36" t="s">
        <v>35</v>
      </c>
      <c r="E68" s="35" t="s">
        <v>37</v>
      </c>
    </row>
    <row r="69" spans="4:19" ht="24" customHeight="1" x14ac:dyDescent="0.7">
      <c r="D69"/>
      <c r="E69" s="187" t="s">
        <v>41</v>
      </c>
      <c r="F69" s="187"/>
      <c r="G69" s="187"/>
      <c r="H69" s="188" t="s">
        <v>43</v>
      </c>
      <c r="I69" s="189"/>
      <c r="J69" s="189"/>
      <c r="K69" s="189"/>
      <c r="L69" s="189"/>
      <c r="M69" s="189"/>
      <c r="N69" s="189"/>
      <c r="O69" s="189"/>
      <c r="P69" s="189"/>
      <c r="Q69" s="37">
        <v>29</v>
      </c>
      <c r="S69" s="46">
        <f>Q69/Q72*100</f>
        <v>100</v>
      </c>
    </row>
    <row r="70" spans="4:19" ht="24.6" customHeight="1" x14ac:dyDescent="0.7">
      <c r="E70" s="187" t="s">
        <v>63</v>
      </c>
      <c r="F70" s="187"/>
      <c r="G70" s="187"/>
      <c r="H70" s="188" t="s">
        <v>44</v>
      </c>
      <c r="I70" s="189"/>
      <c r="J70" s="189"/>
      <c r="K70" s="189"/>
      <c r="L70" s="189"/>
      <c r="M70" s="189"/>
      <c r="N70" s="189"/>
      <c r="O70" s="189"/>
      <c r="P70" s="189"/>
      <c r="Q70" s="37">
        <v>0</v>
      </c>
      <c r="S70" s="46">
        <f>Q70/Q72*100</f>
        <v>0</v>
      </c>
    </row>
    <row r="71" spans="4:19" ht="24" customHeight="1" x14ac:dyDescent="0.6">
      <c r="D71"/>
      <c r="E71" s="187" t="s">
        <v>42</v>
      </c>
      <c r="F71" s="187"/>
      <c r="G71" s="187"/>
      <c r="H71" s="188" t="s">
        <v>45</v>
      </c>
      <c r="I71" s="189"/>
      <c r="J71" s="189"/>
      <c r="K71" s="189"/>
      <c r="L71" s="189"/>
      <c r="M71" s="189"/>
      <c r="N71" s="189"/>
      <c r="O71" s="189"/>
      <c r="P71" s="189"/>
      <c r="Q71" s="38">
        <v>0</v>
      </c>
      <c r="S71" s="46">
        <f>Q71/Q72*100</f>
        <v>0</v>
      </c>
    </row>
    <row r="72" spans="4:19" x14ac:dyDescent="0.55000000000000004">
      <c r="Q72" s="152">
        <f>SUM(Q69:Q71)</f>
        <v>29</v>
      </c>
    </row>
  </sheetData>
  <mergeCells count="183">
    <mergeCell ref="E71:G71"/>
    <mergeCell ref="H71:P71"/>
    <mergeCell ref="B40:T40"/>
    <mergeCell ref="D65:J65"/>
    <mergeCell ref="L66:Q66"/>
    <mergeCell ref="R66:S66"/>
    <mergeCell ref="E69:G69"/>
    <mergeCell ref="H69:P69"/>
    <mergeCell ref="E70:G70"/>
    <mergeCell ref="H70:P70"/>
    <mergeCell ref="B62:B63"/>
    <mergeCell ref="C62:C63"/>
    <mergeCell ref="D62:D63"/>
    <mergeCell ref="E62:E63"/>
    <mergeCell ref="F62:F63"/>
    <mergeCell ref="T62:T63"/>
    <mergeCell ref="C50:C51"/>
    <mergeCell ref="D50:D51"/>
    <mergeCell ref="E50:E51"/>
    <mergeCell ref="F50:F51"/>
    <mergeCell ref="T50:T51"/>
    <mergeCell ref="B58:B59"/>
    <mergeCell ref="C58:C59"/>
    <mergeCell ref="D58:D59"/>
    <mergeCell ref="E58:E59"/>
    <mergeCell ref="F58:F59"/>
    <mergeCell ref="T58:T59"/>
    <mergeCell ref="B56:B57"/>
    <mergeCell ref="C56:C57"/>
    <mergeCell ref="D56:D57"/>
    <mergeCell ref="E56:E57"/>
    <mergeCell ref="F56:F57"/>
    <mergeCell ref="T56:T57"/>
    <mergeCell ref="B46:B47"/>
    <mergeCell ref="C46:C47"/>
    <mergeCell ref="D46:D47"/>
    <mergeCell ref="E46:E47"/>
    <mergeCell ref="F46:F47"/>
    <mergeCell ref="T46:T47"/>
    <mergeCell ref="B42:B43"/>
    <mergeCell ref="C42:C43"/>
    <mergeCell ref="D42:D43"/>
    <mergeCell ref="E42:E43"/>
    <mergeCell ref="F42:F43"/>
    <mergeCell ref="T42:T43"/>
    <mergeCell ref="B44:B45"/>
    <mergeCell ref="C44:C45"/>
    <mergeCell ref="D44:D45"/>
    <mergeCell ref="E44:E45"/>
    <mergeCell ref="F44:F45"/>
    <mergeCell ref="T44:T45"/>
    <mergeCell ref="B38:B39"/>
    <mergeCell ref="C38:C39"/>
    <mergeCell ref="D38:D39"/>
    <mergeCell ref="E38:E39"/>
    <mergeCell ref="F38:F39"/>
    <mergeCell ref="T38:T39"/>
    <mergeCell ref="B36:B37"/>
    <mergeCell ref="C36:C37"/>
    <mergeCell ref="D36:D37"/>
    <mergeCell ref="E36:E37"/>
    <mergeCell ref="F36:F37"/>
    <mergeCell ref="T36:T37"/>
    <mergeCell ref="B34:B35"/>
    <mergeCell ref="C34:C35"/>
    <mergeCell ref="D34:D35"/>
    <mergeCell ref="E34:E35"/>
    <mergeCell ref="F34:F35"/>
    <mergeCell ref="T34:T35"/>
    <mergeCell ref="B32:B33"/>
    <mergeCell ref="C32:C33"/>
    <mergeCell ref="D32:D33"/>
    <mergeCell ref="E32:E33"/>
    <mergeCell ref="F32:F33"/>
    <mergeCell ref="T32:T33"/>
    <mergeCell ref="B30:B31"/>
    <mergeCell ref="C30:C31"/>
    <mergeCell ref="D30:D31"/>
    <mergeCell ref="E30:E31"/>
    <mergeCell ref="F30:F31"/>
    <mergeCell ref="T30:T31"/>
    <mergeCell ref="B28:B29"/>
    <mergeCell ref="C28:C29"/>
    <mergeCell ref="D28:D29"/>
    <mergeCell ref="E28:E29"/>
    <mergeCell ref="F28:F29"/>
    <mergeCell ref="T28:T29"/>
    <mergeCell ref="B26:B27"/>
    <mergeCell ref="C26:C27"/>
    <mergeCell ref="D26:D27"/>
    <mergeCell ref="E26:E27"/>
    <mergeCell ref="F26:F27"/>
    <mergeCell ref="T26:T27"/>
    <mergeCell ref="B24:B25"/>
    <mergeCell ref="C24:C25"/>
    <mergeCell ref="D24:D25"/>
    <mergeCell ref="E24:E25"/>
    <mergeCell ref="F24:F25"/>
    <mergeCell ref="T24:T25"/>
    <mergeCell ref="B22:B23"/>
    <mergeCell ref="C22:C23"/>
    <mergeCell ref="D22:D23"/>
    <mergeCell ref="E22:E23"/>
    <mergeCell ref="F22:F23"/>
    <mergeCell ref="T22:T23"/>
    <mergeCell ref="T18:T19"/>
    <mergeCell ref="B20:B21"/>
    <mergeCell ref="C20:C21"/>
    <mergeCell ref="D20:D21"/>
    <mergeCell ref="E20:E21"/>
    <mergeCell ref="F20:F21"/>
    <mergeCell ref="T20:T21"/>
    <mergeCell ref="B16:B17"/>
    <mergeCell ref="C16:C17"/>
    <mergeCell ref="D16:D17"/>
    <mergeCell ref="E16:E17"/>
    <mergeCell ref="F16:F17"/>
    <mergeCell ref="B18:B19"/>
    <mergeCell ref="C18:C19"/>
    <mergeCell ref="D18:D19"/>
    <mergeCell ref="E18:E19"/>
    <mergeCell ref="F18:F19"/>
    <mergeCell ref="B14:B15"/>
    <mergeCell ref="C14:C15"/>
    <mergeCell ref="D14:D15"/>
    <mergeCell ref="E14:E15"/>
    <mergeCell ref="F14:F15"/>
    <mergeCell ref="T14:T15"/>
    <mergeCell ref="B12:B13"/>
    <mergeCell ref="C12:C13"/>
    <mergeCell ref="D12:D13"/>
    <mergeCell ref="E12:E13"/>
    <mergeCell ref="F12:F13"/>
    <mergeCell ref="T12:T13"/>
    <mergeCell ref="B10:B11"/>
    <mergeCell ref="C10:C11"/>
    <mergeCell ref="D10:D11"/>
    <mergeCell ref="E10:E11"/>
    <mergeCell ref="F10:F11"/>
    <mergeCell ref="T10:T11"/>
    <mergeCell ref="B8:B9"/>
    <mergeCell ref="C8:C9"/>
    <mergeCell ref="D8:D9"/>
    <mergeCell ref="E8:E9"/>
    <mergeCell ref="F8:F9"/>
    <mergeCell ref="T8:T9"/>
    <mergeCell ref="B6:B7"/>
    <mergeCell ref="C6:C7"/>
    <mergeCell ref="D6:D7"/>
    <mergeCell ref="E6:E7"/>
    <mergeCell ref="F6:F7"/>
    <mergeCell ref="T6:T7"/>
    <mergeCell ref="B2:T2"/>
    <mergeCell ref="B4:B5"/>
    <mergeCell ref="C4:C5"/>
    <mergeCell ref="D4:D5"/>
    <mergeCell ref="E4:E5"/>
    <mergeCell ref="F4:F5"/>
    <mergeCell ref="T4:T5"/>
    <mergeCell ref="B48:B49"/>
    <mergeCell ref="C48:C49"/>
    <mergeCell ref="D48:D49"/>
    <mergeCell ref="E48:E49"/>
    <mergeCell ref="F48:F49"/>
    <mergeCell ref="T48:T49"/>
    <mergeCell ref="T60:T61"/>
    <mergeCell ref="T54:T55"/>
    <mergeCell ref="B54:B55"/>
    <mergeCell ref="C54:C55"/>
    <mergeCell ref="D54:D55"/>
    <mergeCell ref="E54:E55"/>
    <mergeCell ref="F54:F55"/>
    <mergeCell ref="B60:B61"/>
    <mergeCell ref="C60:C61"/>
    <mergeCell ref="D60:D61"/>
    <mergeCell ref="E60:E61"/>
    <mergeCell ref="B52:B53"/>
    <mergeCell ref="C52:C53"/>
    <mergeCell ref="D52:D53"/>
    <mergeCell ref="E52:E53"/>
    <mergeCell ref="F52:F53"/>
    <mergeCell ref="T52:T53"/>
    <mergeCell ref="B50:B51"/>
  </mergeCells>
  <pageMargins left="0.31496062992125984" right="0.11811023622047245" top="0.39370078740157483" bottom="0.59055118110236227" header="0.31496062992125984" footer="0.31496062992125984"/>
  <pageSetup paperSize="9" scale="57" orientation="portrait" r:id="rId1"/>
  <headerFooter>
    <oddFooter>&amp;R&amp;"-,Itálico"&amp;8&amp;P - &amp;N</oddFooter>
  </headerFooter>
  <rowBreaks count="1" manualBreakCount="1">
    <brk id="57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2"/>
  <sheetViews>
    <sheetView tabSelected="1" topLeftCell="B1" zoomScale="80" zoomScaleNormal="80" workbookViewId="0">
      <selection activeCell="D53" sqref="D53:D54"/>
    </sheetView>
  </sheetViews>
  <sheetFormatPr defaultRowHeight="14.4" x14ac:dyDescent="0.55000000000000004"/>
  <cols>
    <col min="1" max="1" width="25.3125" style="35" customWidth="1"/>
    <col min="2" max="2" width="20.41796875" style="35" customWidth="1"/>
    <col min="3" max="3" width="3.7890625" style="35" customWidth="1"/>
    <col min="4" max="4" width="38.20703125" style="35" customWidth="1"/>
    <col min="5" max="5" width="11.7890625" style="35" customWidth="1"/>
    <col min="6" max="6" width="9.7890625" style="35" customWidth="1"/>
    <col min="7" max="7" width="5.20703125" style="35" customWidth="1"/>
    <col min="8" max="8" width="33.41796875" style="35" customWidth="1"/>
    <col min="9" max="9" width="30.7890625" style="35" customWidth="1"/>
    <col min="10" max="10" width="15.1015625" style="35" customWidth="1"/>
    <col min="11" max="11" width="11.41796875" style="35" customWidth="1"/>
    <col min="12" max="16384" width="8.83984375" style="35"/>
  </cols>
  <sheetData>
    <row r="1" spans="1:11" ht="27.45" customHeight="1" x14ac:dyDescent="1">
      <c r="A1" s="232" t="s">
        <v>109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</row>
    <row r="2" spans="1:11" ht="17.55" customHeight="1" x14ac:dyDescent="0.55000000000000004">
      <c r="A2" s="301" t="s">
        <v>95</v>
      </c>
      <c r="B2" s="301" t="s">
        <v>65</v>
      </c>
      <c r="C2" s="302" t="s">
        <v>0</v>
      </c>
      <c r="D2" s="302" t="s">
        <v>5</v>
      </c>
      <c r="E2" s="302" t="s">
        <v>6</v>
      </c>
      <c r="F2" s="302" t="s">
        <v>7</v>
      </c>
      <c r="G2" s="303" t="s">
        <v>66</v>
      </c>
      <c r="H2" s="304" t="s">
        <v>67</v>
      </c>
      <c r="I2" s="304"/>
      <c r="J2" s="231" t="s">
        <v>90</v>
      </c>
      <c r="K2" s="231" t="s">
        <v>91</v>
      </c>
    </row>
    <row r="3" spans="1:11" ht="17.55" customHeight="1" thickBot="1" x14ac:dyDescent="0.6">
      <c r="A3" s="301"/>
      <c r="B3" s="301"/>
      <c r="C3" s="302"/>
      <c r="D3" s="302"/>
      <c r="E3" s="302"/>
      <c r="F3" s="302"/>
      <c r="G3" s="303"/>
      <c r="H3" s="80" t="s">
        <v>68</v>
      </c>
      <c r="I3" s="79" t="s">
        <v>69</v>
      </c>
      <c r="J3" s="231"/>
      <c r="K3" s="231"/>
    </row>
    <row r="4" spans="1:11" ht="14.55" customHeight="1" thickTop="1" x14ac:dyDescent="0.55000000000000004">
      <c r="A4" s="233" t="s">
        <v>70</v>
      </c>
      <c r="B4" s="244" t="s">
        <v>74</v>
      </c>
      <c r="C4" s="128">
        <v>1</v>
      </c>
      <c r="D4" s="127" t="s">
        <v>53</v>
      </c>
      <c r="E4" s="126" t="s">
        <v>11</v>
      </c>
      <c r="F4" s="128">
        <v>400</v>
      </c>
      <c r="G4" s="84"/>
      <c r="H4" s="84"/>
      <c r="I4" s="109"/>
      <c r="J4" s="124"/>
      <c r="K4" s="124"/>
    </row>
    <row r="5" spans="1:11" ht="14.55" customHeight="1" x14ac:dyDescent="0.55000000000000004">
      <c r="A5" s="233"/>
      <c r="B5" s="245"/>
      <c r="C5" s="154">
        <v>2</v>
      </c>
      <c r="D5" s="272" t="s">
        <v>1</v>
      </c>
      <c r="E5" s="173" t="s">
        <v>11</v>
      </c>
      <c r="F5" s="202">
        <v>20</v>
      </c>
      <c r="G5" s="200"/>
      <c r="H5" s="83"/>
      <c r="I5" s="110"/>
      <c r="J5" s="122"/>
      <c r="K5" s="122"/>
    </row>
    <row r="6" spans="1:11" ht="14.55" customHeight="1" x14ac:dyDescent="0.55000000000000004">
      <c r="A6" s="233"/>
      <c r="B6" s="245"/>
      <c r="C6" s="155"/>
      <c r="D6" s="273"/>
      <c r="E6" s="174"/>
      <c r="F6" s="203"/>
      <c r="G6" s="266"/>
      <c r="H6" s="87"/>
      <c r="I6" s="111"/>
      <c r="J6" s="122"/>
      <c r="K6" s="122"/>
    </row>
    <row r="7" spans="1:11" ht="14.55" customHeight="1" x14ac:dyDescent="0.55000000000000004">
      <c r="A7" s="233"/>
      <c r="B7" s="245"/>
      <c r="C7" s="208">
        <v>3</v>
      </c>
      <c r="D7" s="274" t="s">
        <v>2</v>
      </c>
      <c r="E7" s="276" t="s">
        <v>13</v>
      </c>
      <c r="F7" s="208">
        <v>3</v>
      </c>
      <c r="G7" s="225"/>
      <c r="H7" s="81"/>
      <c r="I7" s="112"/>
      <c r="J7" s="124"/>
      <c r="K7" s="124"/>
    </row>
    <row r="8" spans="1:11" ht="14.55" customHeight="1" x14ac:dyDescent="0.55000000000000004">
      <c r="A8" s="233"/>
      <c r="B8" s="245"/>
      <c r="C8" s="209"/>
      <c r="D8" s="275"/>
      <c r="E8" s="277"/>
      <c r="F8" s="209"/>
      <c r="G8" s="269"/>
      <c r="H8" s="86"/>
      <c r="I8" s="113"/>
      <c r="J8" s="124"/>
      <c r="K8" s="124"/>
    </row>
    <row r="9" spans="1:11" ht="14.55" customHeight="1" x14ac:dyDescent="0.55000000000000004">
      <c r="A9" s="233"/>
      <c r="B9" s="245"/>
      <c r="C9" s="154">
        <v>4</v>
      </c>
      <c r="D9" s="156" t="s">
        <v>4</v>
      </c>
      <c r="E9" s="167" t="s">
        <v>13</v>
      </c>
      <c r="F9" s="154">
        <v>3</v>
      </c>
      <c r="G9" s="163"/>
      <c r="H9" s="88"/>
      <c r="I9" s="114"/>
      <c r="J9" s="122"/>
      <c r="K9" s="122"/>
    </row>
    <row r="10" spans="1:11" ht="14.55" customHeight="1" x14ac:dyDescent="0.55000000000000004">
      <c r="A10" s="233"/>
      <c r="B10" s="245"/>
      <c r="C10" s="155"/>
      <c r="D10" s="157"/>
      <c r="E10" s="168"/>
      <c r="F10" s="155"/>
      <c r="G10" s="164"/>
      <c r="H10" s="89"/>
      <c r="I10" s="115"/>
      <c r="J10" s="122"/>
      <c r="K10" s="122"/>
    </row>
    <row r="11" spans="1:11" ht="14.55" customHeight="1" x14ac:dyDescent="0.55000000000000004">
      <c r="A11" s="233"/>
      <c r="B11" s="245"/>
      <c r="C11" s="208">
        <v>5</v>
      </c>
      <c r="D11" s="274" t="s">
        <v>3</v>
      </c>
      <c r="E11" s="276" t="s">
        <v>13</v>
      </c>
      <c r="F11" s="208">
        <v>3</v>
      </c>
      <c r="G11" s="225"/>
      <c r="H11" s="81"/>
      <c r="I11" s="116"/>
      <c r="J11" s="124"/>
      <c r="K11" s="124"/>
    </row>
    <row r="12" spans="1:11" ht="14.55" customHeight="1" x14ac:dyDescent="0.55000000000000004">
      <c r="A12" s="233"/>
      <c r="B12" s="245"/>
      <c r="C12" s="209"/>
      <c r="D12" s="275"/>
      <c r="E12" s="277"/>
      <c r="F12" s="209"/>
      <c r="G12" s="269"/>
      <c r="H12" s="90"/>
      <c r="I12" s="113"/>
      <c r="J12" s="124"/>
      <c r="K12" s="124"/>
    </row>
    <row r="13" spans="1:11" ht="14.55" customHeight="1" x14ac:dyDescent="0.55000000000000004">
      <c r="A13" s="233"/>
      <c r="B13" s="245"/>
      <c r="C13" s="154">
        <v>6</v>
      </c>
      <c r="D13" s="258" t="s">
        <v>96</v>
      </c>
      <c r="E13" s="259" t="s">
        <v>46</v>
      </c>
      <c r="F13" s="253">
        <v>1556</v>
      </c>
      <c r="G13" s="200"/>
      <c r="H13" s="92"/>
      <c r="I13" s="117"/>
      <c r="J13" s="123"/>
      <c r="K13" s="122"/>
    </row>
    <row r="14" spans="1:11" ht="14.55" customHeight="1" x14ac:dyDescent="0.55000000000000004">
      <c r="A14" s="233"/>
      <c r="B14" s="245"/>
      <c r="C14" s="155"/>
      <c r="D14" s="258"/>
      <c r="E14" s="259"/>
      <c r="F14" s="253"/>
      <c r="G14" s="266"/>
      <c r="H14" s="93"/>
      <c r="I14" s="118"/>
      <c r="J14" s="122"/>
      <c r="K14" s="122"/>
    </row>
    <row r="15" spans="1:11" ht="14.55" customHeight="1" x14ac:dyDescent="0.55000000000000004">
      <c r="A15" s="233"/>
      <c r="B15" s="245"/>
      <c r="C15" s="208">
        <v>7</v>
      </c>
      <c r="D15" s="274" t="s">
        <v>51</v>
      </c>
      <c r="E15" s="282" t="s">
        <v>46</v>
      </c>
      <c r="F15" s="267">
        <v>155</v>
      </c>
      <c r="G15" s="225"/>
      <c r="H15" s="82"/>
      <c r="I15" s="116"/>
      <c r="J15" s="124"/>
      <c r="K15" s="124"/>
    </row>
    <row r="16" spans="1:11" ht="14.55" customHeight="1" thickBot="1" x14ac:dyDescent="0.6">
      <c r="A16" s="233"/>
      <c r="B16" s="246"/>
      <c r="C16" s="243"/>
      <c r="D16" s="288"/>
      <c r="E16" s="289"/>
      <c r="F16" s="268"/>
      <c r="G16" s="270"/>
      <c r="H16" s="91"/>
      <c r="I16" s="119"/>
      <c r="J16" s="124"/>
      <c r="K16" s="124"/>
    </row>
    <row r="17" spans="1:11" ht="14.55" customHeight="1" thickTop="1" x14ac:dyDescent="0.55000000000000004">
      <c r="A17" s="233"/>
      <c r="B17" s="262" t="s">
        <v>78</v>
      </c>
      <c r="C17" s="155">
        <v>8</v>
      </c>
      <c r="D17" s="170" t="s">
        <v>80</v>
      </c>
      <c r="E17" s="174" t="s">
        <v>88</v>
      </c>
      <c r="F17" s="252">
        <v>40</v>
      </c>
      <c r="G17" s="260"/>
      <c r="H17" s="83"/>
      <c r="I17" s="117"/>
      <c r="J17" s="122"/>
      <c r="K17" s="122"/>
    </row>
    <row r="18" spans="1:11" ht="14.55" customHeight="1" x14ac:dyDescent="0.55000000000000004">
      <c r="A18" s="233"/>
      <c r="B18" s="263"/>
      <c r="C18" s="257"/>
      <c r="D18" s="258"/>
      <c r="E18" s="259"/>
      <c r="F18" s="253"/>
      <c r="G18" s="261"/>
      <c r="H18" s="93"/>
      <c r="I18" s="120"/>
      <c r="J18" s="122"/>
      <c r="K18" s="122"/>
    </row>
    <row r="19" spans="1:11" ht="14.55" customHeight="1" x14ac:dyDescent="0.55000000000000004">
      <c r="A19" s="233"/>
      <c r="B19" s="263"/>
      <c r="C19" s="280">
        <v>9</v>
      </c>
      <c r="D19" s="281" t="s">
        <v>55</v>
      </c>
      <c r="E19" s="282" t="s">
        <v>56</v>
      </c>
      <c r="F19" s="283">
        <v>20</v>
      </c>
      <c r="G19" s="284"/>
      <c r="H19" s="82"/>
      <c r="I19" s="112"/>
      <c r="J19" s="124"/>
      <c r="K19" s="124"/>
    </row>
    <row r="20" spans="1:11" ht="14.55" customHeight="1" x14ac:dyDescent="0.55000000000000004">
      <c r="A20" s="233"/>
      <c r="B20" s="263"/>
      <c r="C20" s="280"/>
      <c r="D20" s="281"/>
      <c r="E20" s="282"/>
      <c r="F20" s="283"/>
      <c r="G20" s="284"/>
      <c r="H20" s="86"/>
      <c r="I20" s="113"/>
      <c r="J20" s="124"/>
      <c r="K20" s="124"/>
    </row>
    <row r="21" spans="1:11" ht="14.55" customHeight="1" x14ac:dyDescent="0.55000000000000004">
      <c r="A21" s="233"/>
      <c r="B21" s="263"/>
      <c r="C21" s="257">
        <v>10</v>
      </c>
      <c r="D21" s="258" t="s">
        <v>60</v>
      </c>
      <c r="E21" s="259" t="s">
        <v>47</v>
      </c>
      <c r="F21" s="253">
        <v>400</v>
      </c>
      <c r="G21" s="261"/>
      <c r="H21" s="83"/>
      <c r="I21" s="110"/>
      <c r="J21" s="122"/>
      <c r="K21" s="122"/>
    </row>
    <row r="22" spans="1:11" ht="14.55" customHeight="1" x14ac:dyDescent="0.55000000000000004">
      <c r="A22" s="233"/>
      <c r="B22" s="263"/>
      <c r="C22" s="257"/>
      <c r="D22" s="258"/>
      <c r="E22" s="259"/>
      <c r="F22" s="253"/>
      <c r="G22" s="261"/>
      <c r="H22" s="93"/>
      <c r="I22" s="118"/>
      <c r="J22" s="122"/>
      <c r="K22" s="122"/>
    </row>
    <row r="23" spans="1:11" ht="14.55" customHeight="1" x14ac:dyDescent="0.55000000000000004">
      <c r="A23" s="233"/>
      <c r="B23" s="263"/>
      <c r="C23" s="208">
        <v>11</v>
      </c>
      <c r="D23" s="241" t="s">
        <v>57</v>
      </c>
      <c r="E23" s="276" t="s">
        <v>89</v>
      </c>
      <c r="F23" s="283">
        <v>220</v>
      </c>
      <c r="G23" s="225"/>
      <c r="H23" s="85"/>
      <c r="I23" s="112"/>
      <c r="J23" s="124"/>
      <c r="K23" s="124"/>
    </row>
    <row r="24" spans="1:11" ht="14.55" customHeight="1" x14ac:dyDescent="0.55000000000000004">
      <c r="A24" s="233"/>
      <c r="B24" s="263"/>
      <c r="C24" s="209"/>
      <c r="D24" s="271"/>
      <c r="E24" s="277"/>
      <c r="F24" s="283"/>
      <c r="G24" s="269"/>
      <c r="H24" s="97"/>
      <c r="I24" s="113"/>
      <c r="J24" s="124"/>
      <c r="K24" s="124"/>
    </row>
    <row r="25" spans="1:11" ht="14.55" customHeight="1" x14ac:dyDescent="0.55000000000000004">
      <c r="A25" s="233"/>
      <c r="B25" s="263"/>
      <c r="C25" s="154">
        <v>12</v>
      </c>
      <c r="D25" s="265" t="s">
        <v>58</v>
      </c>
      <c r="E25" s="173" t="s">
        <v>39</v>
      </c>
      <c r="F25" s="253">
        <v>3000</v>
      </c>
      <c r="G25" s="200"/>
      <c r="H25" s="94"/>
      <c r="I25" s="110"/>
      <c r="J25" s="122"/>
      <c r="K25" s="122"/>
    </row>
    <row r="26" spans="1:11" ht="14.55" customHeight="1" x14ac:dyDescent="0.55000000000000004">
      <c r="A26" s="233"/>
      <c r="B26" s="263"/>
      <c r="C26" s="155"/>
      <c r="D26" s="250"/>
      <c r="E26" s="174"/>
      <c r="F26" s="253"/>
      <c r="G26" s="266"/>
      <c r="H26" s="95"/>
      <c r="I26" s="118"/>
      <c r="J26" s="122"/>
      <c r="K26" s="122"/>
    </row>
    <row r="27" spans="1:11" ht="14.55" customHeight="1" x14ac:dyDescent="0.55000000000000004">
      <c r="A27" s="233"/>
      <c r="B27" s="263"/>
      <c r="C27" s="208">
        <v>13</v>
      </c>
      <c r="D27" s="241" t="s">
        <v>86</v>
      </c>
      <c r="E27" s="276" t="s">
        <v>62</v>
      </c>
      <c r="F27" s="267">
        <v>2</v>
      </c>
      <c r="G27" s="225"/>
      <c r="H27" s="82"/>
      <c r="I27" s="112"/>
      <c r="J27" s="124"/>
      <c r="K27" s="124"/>
    </row>
    <row r="28" spans="1:11" ht="14.55" customHeight="1" thickBot="1" x14ac:dyDescent="0.6">
      <c r="A28" s="233"/>
      <c r="B28" s="264"/>
      <c r="C28" s="243"/>
      <c r="D28" s="242"/>
      <c r="E28" s="293"/>
      <c r="F28" s="294"/>
      <c r="G28" s="226"/>
      <c r="H28" s="90"/>
      <c r="I28" s="119"/>
      <c r="J28" s="124"/>
      <c r="K28" s="124"/>
    </row>
    <row r="29" spans="1:11" ht="14.55" customHeight="1" thickTop="1" x14ac:dyDescent="0.55000000000000004">
      <c r="A29" s="233"/>
      <c r="B29" s="234" t="s">
        <v>79</v>
      </c>
      <c r="C29" s="290">
        <v>14</v>
      </c>
      <c r="D29" s="291" t="s">
        <v>81</v>
      </c>
      <c r="E29" s="251" t="s">
        <v>39</v>
      </c>
      <c r="F29" s="292">
        <v>50</v>
      </c>
      <c r="G29" s="279"/>
      <c r="H29" s="96"/>
      <c r="I29" s="121"/>
      <c r="J29" s="122"/>
      <c r="K29" s="122"/>
    </row>
    <row r="30" spans="1:11" ht="14.55" customHeight="1" x14ac:dyDescent="0.55000000000000004">
      <c r="A30" s="233"/>
      <c r="B30" s="234"/>
      <c r="C30" s="155"/>
      <c r="D30" s="170"/>
      <c r="E30" s="174"/>
      <c r="F30" s="278"/>
      <c r="G30" s="176"/>
      <c r="H30" s="93"/>
      <c r="I30" s="118"/>
      <c r="J30" s="122"/>
      <c r="K30" s="122"/>
    </row>
    <row r="31" spans="1:11" ht="14.55" customHeight="1" x14ac:dyDescent="0.55000000000000004">
      <c r="A31" s="233"/>
      <c r="B31" s="234"/>
      <c r="C31" s="208">
        <v>15</v>
      </c>
      <c r="D31" s="274" t="s">
        <v>82</v>
      </c>
      <c r="E31" s="276" t="s">
        <v>39</v>
      </c>
      <c r="F31" s="267">
        <v>20</v>
      </c>
      <c r="G31" s="210"/>
      <c r="H31" s="82"/>
      <c r="I31" s="112"/>
      <c r="J31" s="124"/>
      <c r="K31" s="124"/>
    </row>
    <row r="32" spans="1:11" ht="14.55" customHeight="1" x14ac:dyDescent="0.55000000000000004">
      <c r="A32" s="233"/>
      <c r="B32" s="234"/>
      <c r="C32" s="209"/>
      <c r="D32" s="275"/>
      <c r="E32" s="277"/>
      <c r="F32" s="285"/>
      <c r="G32" s="211"/>
      <c r="H32" s="86"/>
      <c r="I32" s="113"/>
      <c r="J32" s="124"/>
      <c r="K32" s="124"/>
    </row>
    <row r="33" spans="1:11" ht="14.55" customHeight="1" x14ac:dyDescent="0.55000000000000004">
      <c r="A33" s="233"/>
      <c r="B33" s="234"/>
      <c r="C33" s="154">
        <v>16</v>
      </c>
      <c r="D33" s="169" t="s">
        <v>83</v>
      </c>
      <c r="E33" s="173" t="s">
        <v>39</v>
      </c>
      <c r="F33" s="198">
        <v>120</v>
      </c>
      <c r="G33" s="175"/>
      <c r="H33" s="83"/>
      <c r="I33" s="110"/>
      <c r="J33" s="122"/>
      <c r="K33" s="122"/>
    </row>
    <row r="34" spans="1:11" ht="14.55" customHeight="1" x14ac:dyDescent="0.55000000000000004">
      <c r="A34" s="233"/>
      <c r="B34" s="234"/>
      <c r="C34" s="155"/>
      <c r="D34" s="170"/>
      <c r="E34" s="174"/>
      <c r="F34" s="278"/>
      <c r="G34" s="176"/>
      <c r="H34" s="93"/>
      <c r="I34" s="118"/>
      <c r="J34" s="122"/>
      <c r="K34" s="122"/>
    </row>
    <row r="35" spans="1:11" ht="14.55" customHeight="1" x14ac:dyDescent="0.55000000000000004">
      <c r="A35" s="233"/>
      <c r="B35" s="234"/>
      <c r="C35" s="208">
        <v>17</v>
      </c>
      <c r="D35" s="274" t="s">
        <v>84</v>
      </c>
      <c r="E35" s="276" t="s">
        <v>39</v>
      </c>
      <c r="F35" s="267">
        <v>70</v>
      </c>
      <c r="G35" s="210"/>
      <c r="H35" s="82"/>
      <c r="I35" s="112"/>
      <c r="J35" s="124"/>
      <c r="K35" s="124"/>
    </row>
    <row r="36" spans="1:11" ht="14.55" customHeight="1" x14ac:dyDescent="0.55000000000000004">
      <c r="A36" s="233"/>
      <c r="B36" s="234"/>
      <c r="C36" s="209"/>
      <c r="D36" s="275"/>
      <c r="E36" s="277"/>
      <c r="F36" s="285"/>
      <c r="G36" s="211"/>
      <c r="H36" s="86"/>
      <c r="I36" s="113"/>
      <c r="J36" s="124"/>
      <c r="K36" s="124"/>
    </row>
    <row r="37" spans="1:11" ht="14.55" customHeight="1" x14ac:dyDescent="0.55000000000000004">
      <c r="A37" s="233"/>
      <c r="B37" s="234"/>
      <c r="C37" s="154">
        <v>18</v>
      </c>
      <c r="D37" s="169" t="s">
        <v>85</v>
      </c>
      <c r="E37" s="173" t="s">
        <v>39</v>
      </c>
      <c r="F37" s="198">
        <v>20</v>
      </c>
      <c r="G37" s="175"/>
      <c r="H37" s="83"/>
      <c r="I37" s="110"/>
      <c r="J37" s="122"/>
      <c r="K37" s="122"/>
    </row>
    <row r="38" spans="1:11" ht="14.55" customHeight="1" x14ac:dyDescent="0.55000000000000004">
      <c r="A38" s="233"/>
      <c r="B38" s="234"/>
      <c r="C38" s="155"/>
      <c r="D38" s="170"/>
      <c r="E38" s="174"/>
      <c r="F38" s="278"/>
      <c r="G38" s="279"/>
      <c r="H38" s="93"/>
      <c r="I38" s="118"/>
      <c r="J38" s="122"/>
      <c r="K38" s="122"/>
    </row>
    <row r="39" spans="1:11" ht="14.55" customHeight="1" x14ac:dyDescent="0.55000000000000004">
      <c r="A39" s="233"/>
      <c r="B39" s="234"/>
      <c r="C39" s="298">
        <v>19</v>
      </c>
      <c r="D39" s="275" t="s">
        <v>59</v>
      </c>
      <c r="E39" s="277" t="s">
        <v>38</v>
      </c>
      <c r="F39" s="285">
        <v>100000</v>
      </c>
      <c r="G39" s="225"/>
      <c r="H39" s="82"/>
      <c r="I39" s="112"/>
      <c r="J39" s="124"/>
      <c r="K39" s="124"/>
    </row>
    <row r="40" spans="1:11" ht="14.55" customHeight="1" x14ac:dyDescent="0.55000000000000004">
      <c r="A40" s="233"/>
      <c r="B40" s="234"/>
      <c r="C40" s="209"/>
      <c r="D40" s="299"/>
      <c r="E40" s="282"/>
      <c r="F40" s="283"/>
      <c r="G40" s="269"/>
      <c r="H40" s="86"/>
      <c r="I40" s="113"/>
      <c r="J40" s="124"/>
      <c r="K40" s="124"/>
    </row>
    <row r="41" spans="1:11" ht="14.55" customHeight="1" x14ac:dyDescent="0.55000000000000004">
      <c r="A41" s="233"/>
      <c r="B41" s="234"/>
      <c r="C41" s="154">
        <v>20</v>
      </c>
      <c r="D41" s="169" t="s">
        <v>61</v>
      </c>
      <c r="E41" s="173" t="s">
        <v>97</v>
      </c>
      <c r="F41" s="198">
        <v>100</v>
      </c>
      <c r="G41" s="200"/>
      <c r="H41" s="98"/>
      <c r="I41" s="110"/>
      <c r="J41" s="122"/>
      <c r="K41" s="122"/>
    </row>
    <row r="42" spans="1:11" ht="14.55" customHeight="1" thickBot="1" x14ac:dyDescent="0.6">
      <c r="A42" s="233"/>
      <c r="B42" s="234"/>
      <c r="C42" s="195"/>
      <c r="D42" s="196"/>
      <c r="E42" s="197"/>
      <c r="F42" s="199"/>
      <c r="G42" s="201"/>
      <c r="H42" s="99"/>
      <c r="I42" s="118"/>
      <c r="J42" s="122"/>
      <c r="K42" s="122"/>
    </row>
    <row r="43" spans="1:11" ht="14.55" customHeight="1" thickTop="1" x14ac:dyDescent="0.55000000000000004">
      <c r="A43" s="233"/>
      <c r="B43" s="234"/>
      <c r="C43" s="217">
        <v>21</v>
      </c>
      <c r="D43" s="219" t="s">
        <v>98</v>
      </c>
      <c r="E43" s="221" t="s">
        <v>105</v>
      </c>
      <c r="F43" s="223">
        <v>6</v>
      </c>
      <c r="G43" s="225"/>
      <c r="H43" s="130"/>
      <c r="I43" s="112"/>
      <c r="J43" s="124"/>
      <c r="K43" s="124"/>
    </row>
    <row r="44" spans="1:11" ht="14.55" customHeight="1" thickBot="1" x14ac:dyDescent="0.6">
      <c r="A44" s="233"/>
      <c r="B44" s="234"/>
      <c r="C44" s="218"/>
      <c r="D44" s="220"/>
      <c r="E44" s="222"/>
      <c r="F44" s="224"/>
      <c r="G44" s="226"/>
      <c r="H44" s="131"/>
      <c r="I44" s="113"/>
      <c r="J44" s="124"/>
      <c r="K44" s="124"/>
    </row>
    <row r="45" spans="1:11" ht="14.55" customHeight="1" thickTop="1" x14ac:dyDescent="0.55000000000000004">
      <c r="A45" s="256" t="s">
        <v>72</v>
      </c>
      <c r="B45" s="247" t="s">
        <v>73</v>
      </c>
      <c r="C45" s="248">
        <v>22</v>
      </c>
      <c r="D45" s="291" t="s">
        <v>50</v>
      </c>
      <c r="E45" s="251" t="s">
        <v>16</v>
      </c>
      <c r="F45" s="214">
        <v>1</v>
      </c>
      <c r="G45" s="254"/>
      <c r="H45" s="96"/>
      <c r="I45" s="121"/>
      <c r="J45" s="132"/>
      <c r="K45" s="132"/>
    </row>
    <row r="46" spans="1:11" ht="14.55" customHeight="1" x14ac:dyDescent="0.55000000000000004">
      <c r="A46" s="233"/>
      <c r="B46" s="234"/>
      <c r="C46" s="203"/>
      <c r="D46" s="170"/>
      <c r="E46" s="174"/>
      <c r="F46" s="215"/>
      <c r="G46" s="176"/>
      <c r="H46" s="93"/>
      <c r="I46" s="118"/>
      <c r="J46" s="132"/>
      <c r="K46" s="132"/>
    </row>
    <row r="47" spans="1:11" ht="14.55" customHeight="1" x14ac:dyDescent="0.55000000000000004">
      <c r="A47" s="233"/>
      <c r="B47" s="234"/>
      <c r="C47" s="208">
        <v>23</v>
      </c>
      <c r="D47" s="241" t="s">
        <v>106</v>
      </c>
      <c r="E47" s="276" t="s">
        <v>15</v>
      </c>
      <c r="F47" s="212">
        <v>1</v>
      </c>
      <c r="G47" s="210"/>
      <c r="H47" s="82"/>
      <c r="I47" s="112"/>
      <c r="J47" s="124"/>
      <c r="K47" s="124"/>
    </row>
    <row r="48" spans="1:11" ht="14.55" customHeight="1" thickBot="1" x14ac:dyDescent="0.6">
      <c r="A48" s="233"/>
      <c r="B48" s="234"/>
      <c r="C48" s="209"/>
      <c r="D48" s="271"/>
      <c r="E48" s="277"/>
      <c r="F48" s="213"/>
      <c r="G48" s="211"/>
      <c r="H48" s="86"/>
      <c r="I48" s="113"/>
      <c r="J48" s="124"/>
      <c r="K48" s="124"/>
    </row>
    <row r="49" spans="1:11" ht="14.55" customHeight="1" thickTop="1" x14ac:dyDescent="0.55000000000000004">
      <c r="A49" s="238" t="s">
        <v>71</v>
      </c>
      <c r="B49" s="247" t="s">
        <v>77</v>
      </c>
      <c r="C49" s="248">
        <v>24</v>
      </c>
      <c r="D49" s="249" t="s">
        <v>75</v>
      </c>
      <c r="E49" s="251" t="s">
        <v>76</v>
      </c>
      <c r="F49" s="252">
        <v>0.9</v>
      </c>
      <c r="G49" s="254"/>
      <c r="H49" s="83"/>
      <c r="I49" s="110"/>
      <c r="J49" s="132"/>
      <c r="K49" s="132"/>
    </row>
    <row r="50" spans="1:11" ht="14.55" customHeight="1" x14ac:dyDescent="0.55000000000000004">
      <c r="A50" s="239"/>
      <c r="B50" s="234"/>
      <c r="C50" s="203"/>
      <c r="D50" s="250"/>
      <c r="E50" s="174"/>
      <c r="F50" s="253"/>
      <c r="G50" s="176"/>
      <c r="H50" s="93"/>
      <c r="I50" s="118"/>
      <c r="J50" s="139"/>
      <c r="K50" s="139"/>
    </row>
    <row r="51" spans="1:11" ht="14.55" customHeight="1" x14ac:dyDescent="0.55000000000000004">
      <c r="A51" s="239"/>
      <c r="B51" s="234"/>
      <c r="C51" s="208">
        <v>25</v>
      </c>
      <c r="D51" s="274" t="s">
        <v>52</v>
      </c>
      <c r="E51" s="276" t="s">
        <v>12</v>
      </c>
      <c r="F51" s="212">
        <v>0.85</v>
      </c>
      <c r="G51" s="210"/>
      <c r="H51" s="82"/>
      <c r="I51" s="112"/>
      <c r="J51" s="141"/>
      <c r="K51" s="142"/>
    </row>
    <row r="52" spans="1:11" ht="14.55" customHeight="1" x14ac:dyDescent="0.55000000000000004">
      <c r="A52" s="239"/>
      <c r="B52" s="234"/>
      <c r="C52" s="209"/>
      <c r="D52" s="275"/>
      <c r="E52" s="277"/>
      <c r="F52" s="213"/>
      <c r="G52" s="211"/>
      <c r="H52" s="86"/>
      <c r="I52" s="113"/>
      <c r="J52" s="140"/>
      <c r="K52" s="140"/>
    </row>
    <row r="53" spans="1:11" ht="14.55" customHeight="1" x14ac:dyDescent="0.55000000000000004">
      <c r="A53" s="239"/>
      <c r="B53" s="234"/>
      <c r="C53" s="202">
        <v>26</v>
      </c>
      <c r="D53" s="169" t="s">
        <v>54</v>
      </c>
      <c r="E53" s="173" t="s">
        <v>8</v>
      </c>
      <c r="F53" s="202">
        <v>4</v>
      </c>
      <c r="G53" s="175"/>
      <c r="H53" s="83"/>
      <c r="I53" s="110"/>
      <c r="J53" s="132"/>
      <c r="K53" s="132"/>
    </row>
    <row r="54" spans="1:11" ht="14.55" customHeight="1" thickBot="1" x14ac:dyDescent="0.6">
      <c r="A54" s="239"/>
      <c r="B54" s="255"/>
      <c r="C54" s="216"/>
      <c r="D54" s="196"/>
      <c r="E54" s="197"/>
      <c r="F54" s="216"/>
      <c r="G54" s="300"/>
      <c r="H54" s="133"/>
      <c r="I54" s="134"/>
      <c r="J54" s="132"/>
      <c r="K54" s="132"/>
    </row>
    <row r="55" spans="1:11" ht="25.95" customHeight="1" thickTop="1" x14ac:dyDescent="0.55000000000000004">
      <c r="A55" s="239"/>
      <c r="B55" s="235" t="s">
        <v>87</v>
      </c>
      <c r="C55" s="286">
        <v>27</v>
      </c>
      <c r="D55" s="274" t="s">
        <v>49</v>
      </c>
      <c r="E55" s="276" t="s">
        <v>14</v>
      </c>
      <c r="F55" s="208">
        <v>23</v>
      </c>
      <c r="G55" s="210"/>
      <c r="H55" s="145" t="s">
        <v>101</v>
      </c>
      <c r="I55" s="146" t="s">
        <v>93</v>
      </c>
      <c r="J55" s="147" t="s">
        <v>94</v>
      </c>
      <c r="K55" s="147" t="s">
        <v>92</v>
      </c>
    </row>
    <row r="56" spans="1:11" ht="33.450000000000003" customHeight="1" x14ac:dyDescent="0.55000000000000004">
      <c r="A56" s="239"/>
      <c r="B56" s="236"/>
      <c r="C56" s="287"/>
      <c r="D56" s="275"/>
      <c r="E56" s="277"/>
      <c r="F56" s="209"/>
      <c r="G56" s="211"/>
      <c r="H56" s="148" t="s">
        <v>99</v>
      </c>
      <c r="I56" s="149" t="s">
        <v>100</v>
      </c>
      <c r="J56" s="147" t="s">
        <v>94</v>
      </c>
      <c r="K56" s="151" t="s">
        <v>107</v>
      </c>
    </row>
    <row r="57" spans="1:11" ht="16.5" customHeight="1" x14ac:dyDescent="0.55000000000000004">
      <c r="A57" s="239"/>
      <c r="B57" s="236"/>
      <c r="C57" s="204">
        <v>28</v>
      </c>
      <c r="D57" s="206" t="s">
        <v>102</v>
      </c>
      <c r="E57" s="173" t="s">
        <v>103</v>
      </c>
      <c r="F57" s="202">
        <v>15</v>
      </c>
      <c r="G57" s="125"/>
      <c r="H57" s="136"/>
      <c r="I57" s="137"/>
      <c r="J57" s="138"/>
      <c r="K57" s="138"/>
    </row>
    <row r="58" spans="1:11" ht="16.5" customHeight="1" x14ac:dyDescent="0.55000000000000004">
      <c r="A58" s="239"/>
      <c r="B58" s="236"/>
      <c r="C58" s="205"/>
      <c r="D58" s="207"/>
      <c r="E58" s="174"/>
      <c r="F58" s="203"/>
      <c r="G58" s="125"/>
      <c r="H58" s="144"/>
      <c r="I58" s="129"/>
      <c r="J58" s="135"/>
      <c r="K58" s="135"/>
    </row>
    <row r="59" spans="1:11" ht="14.55" customHeight="1" x14ac:dyDescent="0.55000000000000004">
      <c r="A59" s="239"/>
      <c r="B59" s="236"/>
      <c r="C59" s="227">
        <v>29</v>
      </c>
      <c r="D59" s="229" t="s">
        <v>104</v>
      </c>
      <c r="E59" s="221" t="s">
        <v>9</v>
      </c>
      <c r="F59" s="295">
        <v>8</v>
      </c>
      <c r="G59" s="210"/>
      <c r="H59" s="82"/>
      <c r="I59" s="112"/>
      <c r="J59" s="143"/>
      <c r="K59" s="143"/>
    </row>
    <row r="60" spans="1:11" ht="14.55" customHeight="1" thickBot="1" x14ac:dyDescent="0.6">
      <c r="A60" s="240"/>
      <c r="B60" s="237"/>
      <c r="C60" s="228"/>
      <c r="D60" s="230"/>
      <c r="E60" s="222"/>
      <c r="F60" s="296"/>
      <c r="G60" s="297"/>
      <c r="H60" s="86"/>
      <c r="I60" s="113"/>
      <c r="J60" s="140"/>
      <c r="K60" s="140"/>
    </row>
    <row r="61" spans="1:11" ht="14.55" customHeight="1" thickTop="1" x14ac:dyDescent="0.55000000000000004">
      <c r="A61"/>
      <c r="B61"/>
      <c r="C61"/>
      <c r="D61"/>
      <c r="E61"/>
      <c r="F61"/>
      <c r="G61"/>
      <c r="H61"/>
      <c r="I61"/>
      <c r="J61"/>
      <c r="K61"/>
    </row>
    <row r="62" spans="1:11" ht="54.45" customHeight="1" x14ac:dyDescent="0.55000000000000004">
      <c r="A62"/>
      <c r="B62" s="193" t="s">
        <v>108</v>
      </c>
      <c r="C62" s="194"/>
      <c r="D62" s="194"/>
      <c r="E62" s="194"/>
      <c r="F62" s="194"/>
      <c r="G62" s="194"/>
      <c r="H62" s="194"/>
      <c r="I62" s="194"/>
      <c r="J62" s="194"/>
      <c r="K62" s="194"/>
    </row>
  </sheetData>
  <sortState xmlns:xlrd2="http://schemas.microsoft.com/office/spreadsheetml/2017/richdata2" ref="C4:G28">
    <sortCondition ref="C3"/>
  </sortState>
  <mergeCells count="160">
    <mergeCell ref="A2:A3"/>
    <mergeCell ref="B2:B3"/>
    <mergeCell ref="C2:C3"/>
    <mergeCell ref="D2:D3"/>
    <mergeCell ref="E2:E3"/>
    <mergeCell ref="F2:F3"/>
    <mergeCell ref="G2:G3"/>
    <mergeCell ref="H2:I2"/>
    <mergeCell ref="J2:J3"/>
    <mergeCell ref="F59:F60"/>
    <mergeCell ref="G59:G60"/>
    <mergeCell ref="C39:C40"/>
    <mergeCell ref="D39:D40"/>
    <mergeCell ref="E39:E40"/>
    <mergeCell ref="F39:F40"/>
    <mergeCell ref="G39:G40"/>
    <mergeCell ref="E45:E46"/>
    <mergeCell ref="D45:D46"/>
    <mergeCell ref="C45:C46"/>
    <mergeCell ref="C53:C54"/>
    <mergeCell ref="D53:D54"/>
    <mergeCell ref="E53:E54"/>
    <mergeCell ref="G53:G54"/>
    <mergeCell ref="G55:G56"/>
    <mergeCell ref="E35:E36"/>
    <mergeCell ref="F35:F36"/>
    <mergeCell ref="G35:G36"/>
    <mergeCell ref="E23:E24"/>
    <mergeCell ref="F23:F24"/>
    <mergeCell ref="C33:C34"/>
    <mergeCell ref="D33:D34"/>
    <mergeCell ref="E33:E34"/>
    <mergeCell ref="C29:C30"/>
    <mergeCell ref="D29:D30"/>
    <mergeCell ref="E29:E30"/>
    <mergeCell ref="F29:F30"/>
    <mergeCell ref="G29:G30"/>
    <mergeCell ref="C31:C32"/>
    <mergeCell ref="G23:G24"/>
    <mergeCell ref="E27:E28"/>
    <mergeCell ref="F27:F28"/>
    <mergeCell ref="G27:G28"/>
    <mergeCell ref="C35:C36"/>
    <mergeCell ref="D35:D36"/>
    <mergeCell ref="D7:D8"/>
    <mergeCell ref="C7:C8"/>
    <mergeCell ref="E7:E8"/>
    <mergeCell ref="F7:F8"/>
    <mergeCell ref="G7:G8"/>
    <mergeCell ref="C11:C12"/>
    <mergeCell ref="C55:C56"/>
    <mergeCell ref="C47:C48"/>
    <mergeCell ref="D51:D52"/>
    <mergeCell ref="D13:D14"/>
    <mergeCell ref="D11:D12"/>
    <mergeCell ref="E13:E14"/>
    <mergeCell ref="E11:E12"/>
    <mergeCell ref="D55:D56"/>
    <mergeCell ref="D47:D48"/>
    <mergeCell ref="E55:E56"/>
    <mergeCell ref="E47:E48"/>
    <mergeCell ref="E51:E52"/>
    <mergeCell ref="D15:D16"/>
    <mergeCell ref="E15:E16"/>
    <mergeCell ref="C15:C16"/>
    <mergeCell ref="G45:G46"/>
    <mergeCell ref="F47:F48"/>
    <mergeCell ref="F55:F56"/>
    <mergeCell ref="C5:C6"/>
    <mergeCell ref="D5:D6"/>
    <mergeCell ref="E5:E6"/>
    <mergeCell ref="F5:F6"/>
    <mergeCell ref="G5:G6"/>
    <mergeCell ref="D31:D32"/>
    <mergeCell ref="E31:E32"/>
    <mergeCell ref="E37:E38"/>
    <mergeCell ref="F37:F38"/>
    <mergeCell ref="G37:G38"/>
    <mergeCell ref="C19:C20"/>
    <mergeCell ref="D19:D20"/>
    <mergeCell ref="E19:E20"/>
    <mergeCell ref="F19:F20"/>
    <mergeCell ref="G19:G20"/>
    <mergeCell ref="F31:F32"/>
    <mergeCell ref="G31:G32"/>
    <mergeCell ref="F33:F34"/>
    <mergeCell ref="G33:G34"/>
    <mergeCell ref="C21:C22"/>
    <mergeCell ref="D21:D22"/>
    <mergeCell ref="E21:E22"/>
    <mergeCell ref="F21:F22"/>
    <mergeCell ref="G21:G22"/>
    <mergeCell ref="B17:B28"/>
    <mergeCell ref="C9:C10"/>
    <mergeCell ref="D9:D10"/>
    <mergeCell ref="E9:E10"/>
    <mergeCell ref="F9:F10"/>
    <mergeCell ref="G9:G10"/>
    <mergeCell ref="C25:C26"/>
    <mergeCell ref="D25:D26"/>
    <mergeCell ref="E25:E26"/>
    <mergeCell ref="F25:F26"/>
    <mergeCell ref="G25:G26"/>
    <mergeCell ref="F15:F16"/>
    <mergeCell ref="G13:G14"/>
    <mergeCell ref="G11:G12"/>
    <mergeCell ref="F13:F14"/>
    <mergeCell ref="F11:F12"/>
    <mergeCell ref="G15:G16"/>
    <mergeCell ref="C23:C24"/>
    <mergeCell ref="D23:D24"/>
    <mergeCell ref="C13:C14"/>
    <mergeCell ref="K2:K3"/>
    <mergeCell ref="A1:K1"/>
    <mergeCell ref="A4:A44"/>
    <mergeCell ref="B29:B44"/>
    <mergeCell ref="B55:B60"/>
    <mergeCell ref="A49:A60"/>
    <mergeCell ref="D27:D28"/>
    <mergeCell ref="C27:C28"/>
    <mergeCell ref="C37:C38"/>
    <mergeCell ref="D37:D38"/>
    <mergeCell ref="B4:B16"/>
    <mergeCell ref="B45:B48"/>
    <mergeCell ref="C49:C50"/>
    <mergeCell ref="D49:D50"/>
    <mergeCell ref="E49:E50"/>
    <mergeCell ref="F49:F50"/>
    <mergeCell ref="G49:G50"/>
    <mergeCell ref="B49:B54"/>
    <mergeCell ref="A45:A48"/>
    <mergeCell ref="C17:C18"/>
    <mergeCell ref="D17:D18"/>
    <mergeCell ref="E17:E18"/>
    <mergeCell ref="F17:F18"/>
    <mergeCell ref="G17:G18"/>
    <mergeCell ref="B62:K62"/>
    <mergeCell ref="C41:C42"/>
    <mergeCell ref="D41:D42"/>
    <mergeCell ref="E41:E42"/>
    <mergeCell ref="F41:F42"/>
    <mergeCell ref="G41:G42"/>
    <mergeCell ref="F57:F58"/>
    <mergeCell ref="C57:C58"/>
    <mergeCell ref="D57:D58"/>
    <mergeCell ref="E57:E58"/>
    <mergeCell ref="C51:C52"/>
    <mergeCell ref="G51:G52"/>
    <mergeCell ref="F51:F52"/>
    <mergeCell ref="F45:F46"/>
    <mergeCell ref="G47:G48"/>
    <mergeCell ref="F53:F54"/>
    <mergeCell ref="C43:C44"/>
    <mergeCell ref="D43:D44"/>
    <mergeCell ref="E43:E44"/>
    <mergeCell ref="F43:F44"/>
    <mergeCell ref="G43:G44"/>
    <mergeCell ref="C59:C60"/>
    <mergeCell ref="D59:D60"/>
    <mergeCell ref="E59:E60"/>
  </mergeCells>
  <pageMargins left="0.31496062992125984" right="0.11811023622047245" top="0.39370078740157483" bottom="0.59055118110236227" header="0.31496062992125984" footer="0.31496062992125984"/>
  <pageSetup paperSize="9" scale="78" orientation="landscape" r:id="rId1"/>
  <headerFooter>
    <oddFooter>&amp;R&amp;"-,Itálico"&amp;8&amp;P -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4</vt:i4>
      </vt:variant>
    </vt:vector>
  </HeadingPairs>
  <TitlesOfParts>
    <vt:vector size="6" baseType="lpstr">
      <vt:lpstr>INDICADORES ACOMPANHAMENTO</vt:lpstr>
      <vt:lpstr>INDICADORES PLANO DE AÇÃO</vt:lpstr>
      <vt:lpstr>'INDICADORES ACOMPANHAMENTO'!Area_de_impressao</vt:lpstr>
      <vt:lpstr>'INDICADORES PLANO DE AÇÃO'!Area_de_impressao</vt:lpstr>
      <vt:lpstr>'INDICADORES ACOMPANHAMENTO'!Titulos_de_impressao</vt:lpstr>
      <vt:lpstr>'INDICADORES PLANO DE AÇÃO'!Titulos_de_impressao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João</dc:creator>
  <cp:lastModifiedBy>cemelo</cp:lastModifiedBy>
  <cp:lastPrinted>2023-06-11T15:48:00Z</cp:lastPrinted>
  <dcterms:created xsi:type="dcterms:W3CDTF">2021-06-04T21:41:48Z</dcterms:created>
  <dcterms:modified xsi:type="dcterms:W3CDTF">2023-06-11T17:38:11Z</dcterms:modified>
</cp:coreProperties>
</file>